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never"/>
  <bookViews>
    <workbookView windowWidth="20480" windowHeight="7920" firstSheet="14" activeTab="14"/>
  </bookViews>
  <sheets>
    <sheet name="一般公共预算收入决算表 " sheetId="1" r:id="rId1"/>
    <sheet name="一般公共预算支出决算表 " sheetId="2" r:id="rId2"/>
    <sheet name="一般公共预算本级支出决算表 " sheetId="3" r:id="rId3"/>
    <sheet name="一般公共预算本级基本支出决算表 " sheetId="4" r:id="rId4"/>
    <sheet name="&quot;一般公共预算税收返还、一般性和专项转移支付分地区 安排情况表" sheetId="5" r:id="rId5"/>
    <sheet name="一般公共预算专项转移支付分项目安排情况表" sheetId="6" r:id="rId6"/>
    <sheet name="一般公共预算专项转移支付分项目安排明细表" sheetId="7" r:id="rId7"/>
    <sheet name="政府一般债务限额及余额情况表" sheetId="8" r:id="rId8"/>
    <sheet name="政府一般债务余额决算表" sheetId="9" r:id="rId9"/>
    <sheet name="政府性基金预算收入决算表 " sheetId="10" r:id="rId10"/>
    <sheet name="政府性基金预算支出决算表 " sheetId="11" r:id="rId11"/>
    <sheet name="政府性基金预算本级支出决算表 " sheetId="12" r:id="rId12"/>
    <sheet name="政府性基金预算专项转移支付分地区安排情况表 " sheetId="13" r:id="rId13"/>
    <sheet name="政府性基金预算专项转移支付分项目安排情况表" sheetId="14" r:id="rId14"/>
    <sheet name="政府性基金预算专项转移支付分项目安排明细表" sheetId="15" r:id="rId15"/>
    <sheet name="政府专项债务限额及余额情况表" sheetId="16" r:id="rId16"/>
    <sheet name="政府专项债务余额情况表" sheetId="17" r:id="rId17"/>
    <sheet name="国有资本经营预算收入决算表 " sheetId="18" r:id="rId18"/>
    <sheet name="国有资本经营预算支出决算表 " sheetId="19" r:id="rId19"/>
    <sheet name="国有资本经营预算本级支出决算表 " sheetId="20" r:id="rId20"/>
    <sheet name="国有资本经营预算专项转移支付分地区安排情况表 " sheetId="21" r:id="rId21"/>
    <sheet name="国有资本经营预算专项转移支付分项目安排情况表" sheetId="22" r:id="rId22"/>
    <sheet name="国有资本经营预算专项转移支付分项目安排明细表" sheetId="23" r:id="rId23"/>
    <sheet name="社会保险基金预算收入决算表 " sheetId="24" r:id="rId24"/>
    <sheet name="社会保险基金预算支出决算表 " sheetId="25" r:id="rId25"/>
  </sheets>
  <definedNames>
    <definedName name="_xlnm.Print_Area" localSheetId="0">'一般公共预算收入决算表 '!$A$1:B4</definedName>
    <definedName name="_xlnm.Print_Area" localSheetId="2">'一般公共预算本级支出决算表 '!$A:C</definedName>
    <definedName name="_xlnm.Print_Titles" localSheetId="2">'一般公共预算本级支出决算表 '!$4:4</definedName>
    <definedName name="_xlnm.Print_Titles" localSheetId="3">'一般公共预算本级基本支出决算表 '!$4:4</definedName>
    <definedName name="_xlnm.Print_Area" localSheetId="4">'"一般公共预算税收返还、一般性和专项转移支付分地区 安排情况表'!$A:D</definedName>
    <definedName name="_xlnm.Print_Titles" localSheetId="4">'"一般公共预算税收返还、一般性和专项转移支付分地区 安排情况表'!$4:4</definedName>
    <definedName name="_xlnm.Print_Area" localSheetId="5">一般公共预算专项转移支付分项目安排情况表!$B$1:C3</definedName>
    <definedName name="_xlnm._FilterDatabase" localSheetId="9" hidden="1">'政府性基金预算收入决算表 '!$A$4:$C$65</definedName>
    <definedName name="_xlnm.Print_Area" localSheetId="11">'政府性基金预算本级支出决算表 '!$A:C</definedName>
    <definedName name="_xlnm.Print_Titles" localSheetId="17">'国有资本经营预算收入决算表 '!$4:4</definedName>
    <definedName name="_xlnm.Print_Area" localSheetId="19">'国有资本经营预算本级支出决算表 '!$A:C</definedName>
    <definedName name="_xlnm.Print_Titles" localSheetId="23">'社会保险基金预算收入决算表 '!$4:4</definedName>
    <definedName name="_xlnm.Print_Area" localSheetId="24">'社会保险基金预算支出决算表 '!$A:C</definedName>
    <definedName name="_xlnm.Print_Titles" localSheetId="24">'社会保险基金预算支出决算表 '!$4:4</definedName>
    <definedName name="_a999923423">#REF!</definedName>
    <definedName name="_a9999323">#REF!</definedName>
    <definedName name="_a999942323">#REF!</definedName>
    <definedName name="_a9999548">#REF!</definedName>
    <definedName name="_a9999555">#REF!</definedName>
    <definedName name="_a99996544">#REF!</definedName>
    <definedName name="_a99999" localSheetId="17">#REF!</definedName>
    <definedName name="_a99999" localSheetId="19">#REF!</definedName>
    <definedName name="_a99999" localSheetId="23">#REF!</definedName>
    <definedName name="_a99999" localSheetId="24">#REF!</definedName>
    <definedName name="_a99999" localSheetId="4">#REF!</definedName>
    <definedName name="_a99999" localSheetId="5">#REF!</definedName>
    <definedName name="_a99999" localSheetId="9">#REF!</definedName>
    <definedName name="_a99999" localSheetId="11">#REF!</definedName>
    <definedName name="_a99999">#REF!</definedName>
    <definedName name="_a999991" localSheetId="24">#REF!</definedName>
    <definedName name="_a999991" localSheetId="4">#REF!</definedName>
    <definedName name="_a999991" localSheetId="5">#REF!</definedName>
    <definedName name="_a999991">#REF!</definedName>
    <definedName name="_a999991145">#REF!</definedName>
    <definedName name="_a99999222" localSheetId="5">#REF!</definedName>
    <definedName name="_a99999222">#REF!</definedName>
    <definedName name="_a99999234234">#REF!</definedName>
    <definedName name="_a999995" localSheetId="4">#REF!</definedName>
    <definedName name="_a999995" localSheetId="5">#REF!</definedName>
    <definedName name="_a999995">#REF!</definedName>
    <definedName name="_a999996" localSheetId="4">#REF!</definedName>
    <definedName name="_a999996" localSheetId="5">#REF!</definedName>
    <definedName name="_a999996">#REF!</definedName>
    <definedName name="_a999999999">#REF!</definedName>
    <definedName name="_xlnm._FilterDatabase" localSheetId="19" hidden="1">'国有资本经营预算本级支出决算表 '!#REF!</definedName>
    <definedName name="_xlnm._FilterDatabase" localSheetId="24" hidden="1">'社会保险基金预算支出决算表 '!$A$4:$AA$8</definedName>
    <definedName name="_xlnm._FilterDatabase" localSheetId="2" hidden="1">'一般公共预算本级支出决算表 '!$A$4:$AA$4</definedName>
    <definedName name="_xlnm._FilterDatabase" localSheetId="4" hidden="1">'"一般公共预算税收返还、一般性和专项转移支付分地区 安排情况表'!$A$4:$AB$6</definedName>
    <definedName name="_xlnm._FilterDatabase" localSheetId="11" hidden="1">'政府性基金预算本级支出决算表 '!#REF!</definedName>
    <definedName name="_Order1" hidden="1">255</definedName>
    <definedName name="_Order2" hidden="1">255</definedName>
    <definedName name="Database" localSheetId="17" hidden="1">#REF!</definedName>
    <definedName name="Database" localSheetId="19" hidden="1">#REF!</definedName>
    <definedName name="Database" localSheetId="23" hidden="1">#REF!</definedName>
    <definedName name="Database" localSheetId="24" hidden="1">#REF!</definedName>
    <definedName name="Database" localSheetId="4" hidden="1">#REF!</definedName>
    <definedName name="Database" localSheetId="5" hidden="1">#REF!</definedName>
    <definedName name="Database" localSheetId="9" hidden="1">#REF!</definedName>
    <definedName name="Database" localSheetId="11" hidden="1">#REF!</definedName>
    <definedName name="Database" hidden="1">#REF!</definedName>
    <definedName name="_xlnm.Print_Titles" localSheetId="19">'国有资本经营预算本级支出决算表 '!#REF!</definedName>
    <definedName name="_xlnm.Print_Titles" localSheetId="9">'政府性基金预算收入决算表 '!#REF!</definedName>
    <definedName name="_xlnm.Print_Titles" localSheetId="11">'政府性基金预算本级支出决算表 '!#REF!</definedName>
    <definedName name="wrn.月报打印." localSheetId="0" hidden="1">{#N/A,#N/A,FALSE,"p9";#N/A,#N/A,FALSE,"p1";#N/A,#N/A,FALSE,"p2";#N/A,#N/A,FALSE,"p3";#N/A,#N/A,FALSE,"p4";#N/A,#N/A,FALSE,"p5";#N/A,#N/A,FALSE,"p6";#N/A,#N/A,FALSE,"p7";#N/A,#N/A,FALSE,"p8"}</definedName>
    <definedName name="wrn.月报打印." localSheetId="5" hidden="1">{#N/A,#N/A,FALSE,"p9";#N/A,#N/A,FALSE,"p1";#N/A,#N/A,FALSE,"p2";#N/A,#N/A,FALSE,"p3";#N/A,#N/A,FALSE,"p4";#N/A,#N/A,FALSE,"p5";#N/A,#N/A,FALSE,"p6";#N/A,#N/A,FALSE,"p7";#N/A,#N/A,FALSE,"p8"}</definedName>
    <definedName name="wrn.月报打印." hidden="1">{#N/A,#N/A,FALSE,"p9";#N/A,#N/A,FALSE,"p1";#N/A,#N/A,FALSE,"p2";#N/A,#N/A,FALSE,"p3";#N/A,#N/A,FALSE,"p4";#N/A,#N/A,FALSE,"p5";#N/A,#N/A,FALSE,"p6";#N/A,#N/A,FALSE,"p7";#N/A,#N/A,FALSE,"p8"}</definedName>
    <definedName name="地区名称" localSheetId="0">#REF!</definedName>
    <definedName name="地区名称" localSheetId="17">#REF!</definedName>
    <definedName name="地区名称" localSheetId="19">#REF!</definedName>
    <definedName name="地区名称" localSheetId="23">#REF!</definedName>
    <definedName name="地区名称" localSheetId="24">#REF!</definedName>
    <definedName name="地区名称" localSheetId="4">#REF!</definedName>
    <definedName name="地区名称" localSheetId="5">#REF!</definedName>
    <definedName name="地区名称" localSheetId="9">#REF!</definedName>
    <definedName name="地区名称" localSheetId="11">#REF!</definedName>
    <definedName name="地区名称">#REF!</definedName>
    <definedName name="地区名称1" localSheetId="19">#REF!</definedName>
    <definedName name="地区名称1" localSheetId="23">#REF!</definedName>
    <definedName name="地区名称1" localSheetId="24">#REF!</definedName>
    <definedName name="地区名称1" localSheetId="4">#REF!</definedName>
    <definedName name="地区名称1" localSheetId="5">#REF!</definedName>
    <definedName name="地区名称1">#REF!</definedName>
    <definedName name="地区名称10" localSheetId="4">#REF!</definedName>
    <definedName name="地区名称10" localSheetId="5">#REF!</definedName>
    <definedName name="地区名称10">#REF!</definedName>
    <definedName name="地区名称2" localSheetId="23">#REF!</definedName>
    <definedName name="地区名称2" localSheetId="24">#REF!</definedName>
    <definedName name="地区名称2" localSheetId="4">#REF!</definedName>
    <definedName name="地区名称2" localSheetId="5">#REF!</definedName>
    <definedName name="地区名称2">#REF!</definedName>
    <definedName name="地区名称3" localSheetId="24">#REF!</definedName>
    <definedName name="地区名称3" localSheetId="4">#REF!</definedName>
    <definedName name="地区名称3" localSheetId="5">#REF!</definedName>
    <definedName name="地区名称3">#REF!</definedName>
    <definedName name="地区名称32">#REF!</definedName>
    <definedName name="地区名称432">#REF!</definedName>
    <definedName name="地区名称444" localSheetId="5">#REF!</definedName>
    <definedName name="地区名称444">#REF!</definedName>
    <definedName name="地区名称45234">#REF!</definedName>
    <definedName name="地区名称5" localSheetId="4">#REF!</definedName>
    <definedName name="地区名称5" localSheetId="5">#REF!</definedName>
    <definedName name="地区名称5">#REF!</definedName>
    <definedName name="地区名称55" localSheetId="5">#REF!</definedName>
    <definedName name="地区名称55">#REF!</definedName>
    <definedName name="地区名称6" localSheetId="4">#REF!</definedName>
    <definedName name="地区名称6" localSheetId="5">#REF!</definedName>
    <definedName name="地区名称6">#REF!</definedName>
    <definedName name="地区名称7" localSheetId="4">#REF!</definedName>
    <definedName name="地区名称7" localSheetId="5">#REF!</definedName>
    <definedName name="地区名称7">#REF!</definedName>
    <definedName name="地区名称874">#REF!</definedName>
    <definedName name="地区名称9" localSheetId="4">#REF!</definedName>
    <definedName name="地区名称9" localSheetId="5">#REF!</definedName>
    <definedName name="地区名称9">#REF!</definedName>
    <definedName name="地区明确222" localSheetId="5">#REF!</definedName>
    <definedName name="地区明确222">#REF!</definedName>
    <definedName name="基金" localSheetId="0" hidden="1">{#N/A,#N/A,FALSE,"p9";#N/A,#N/A,FALSE,"p1";#N/A,#N/A,FALSE,"p2";#N/A,#N/A,FALSE,"p3";#N/A,#N/A,FALSE,"p4";#N/A,#N/A,FALSE,"p5";#N/A,#N/A,FALSE,"p6";#N/A,#N/A,FALSE,"p7";#N/A,#N/A,FALSE,"p8"}</definedName>
    <definedName name="基金" localSheetId="5" hidden="1">{#N/A,#N/A,FALSE,"p9";#N/A,#N/A,FALSE,"p1";#N/A,#N/A,FALSE,"p2";#N/A,#N/A,FALSE,"p3";#N/A,#N/A,FALSE,"p4";#N/A,#N/A,FALSE,"p5";#N/A,#N/A,FALSE,"p6";#N/A,#N/A,FALSE,"p7";#N/A,#N/A,FALSE,"p8"}</definedName>
    <definedName name="基金" hidden="1">{#N/A,#N/A,FALSE,"p9";#N/A,#N/A,FALSE,"p1";#N/A,#N/A,FALSE,"p2";#N/A,#N/A,FALSE,"p3";#N/A,#N/A,FALSE,"p4";#N/A,#N/A,FALSE,"p5";#N/A,#N/A,FALSE,"p6";#N/A,#N/A,FALSE,"p7";#N/A,#N/A,FALSE,"p8"}</definedName>
    <definedName name="计划1" localSheetId="0" hidden="1">{#N/A,#N/A,FALSE,"p9";#N/A,#N/A,FALSE,"p1";#N/A,#N/A,FALSE,"p2";#N/A,#N/A,FALSE,"p3";#N/A,#N/A,FALSE,"p4";#N/A,#N/A,FALSE,"p5";#N/A,#N/A,FALSE,"p6";#N/A,#N/A,FALSE,"p7";#N/A,#N/A,FALSE,"p8"}</definedName>
    <definedName name="计划1" localSheetId="5"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workbook>
</file>

<file path=xl/sharedStrings.xml><?xml version="1.0" encoding="utf-8"?>
<sst xmlns="http://schemas.openxmlformats.org/spreadsheetml/2006/main" count="2823">
  <si>
    <r>
      <rPr>
        <sz val="11"/>
        <rFont val="黑体"/>
        <family val="3"/>
        <charset val="134"/>
      </rPr>
      <t>附表</t>
    </r>
    <r>
      <rPr>
        <sz val="11"/>
        <rFont val="Times New Roman"/>
        <family val="1"/>
        <charset val="134"/>
      </rPr>
      <t>1-1</t>
    </r>
  </si>
  <si>
    <t>一般公共预算收入决算表</t>
  </si>
  <si>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</si>
  <si>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</si>
  <si>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</si>
  <si>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</si>
  <si>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</si>
  <si>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</si>
  <si>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</si>
  <si>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</si>
  <si>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</si>
  <si>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</si>
  <si>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</si>
  <si>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</si>
  <si>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</si>
  <si>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</si>
  <si>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</si>
  <si>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</si>
  <si>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</si>
  <si>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</si>
  <si>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</si>
  <si>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森工综合利用增值税退税</t>
  </si>
  <si>
    <t xml:space="preserve">      核电站增值税退税</t>
  </si>
  <si>
    <t xml:space="preserve">      水电增值税退税</t>
  </si>
  <si>
    <t xml:space="preserve">      资源综合利用增值税退税</t>
  </si>
  <si>
    <t xml:space="preserve">      成品油增值税退税</t>
  </si>
  <si>
    <t xml:space="preserve">      其他增值税退税</t>
  </si>
  <si>
    <t xml:space="preserve">      免抵调增增值税</t>
  </si>
  <si>
    <t xml:space="preserve">      成品油价格和税费改革增值税划出</t>
  </si>
  <si>
    <t xml:space="preserve">      成品油价格和税费改革增值税划入</t>
  </si>
  <si>
    <t xml:space="preserve">      营改增试点国内增值税划出</t>
  </si>
  <si>
    <t xml:space="preserve">      营改增试点国内增值税划入</t>
  </si>
  <si>
    <t xml:space="preserve">      营改增试点国内增值税划出(地方)</t>
  </si>
  <si>
    <t xml:space="preserve">      营改增试点国内增值税划入(地方)</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</si>
  <si>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</si>
  <si>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</si>
  <si>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</si>
  <si>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</si>
  <si>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</si>
  <si>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</si>
  <si>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</si>
  <si>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</si>
  <si>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</si>
  <si>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</si>
  <si>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</si>
  <si>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</si>
  <si>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改征增值税国内退税</t>
  </si>
  <si>
    <t xml:space="preserve">      免抵调增改征增值税</t>
  </si>
  <si>
    <t xml:space="preserve">      营改增试点改征增值税划出</t>
  </si>
  <si>
    <t xml:space="preserve">      营改增试点改征增值税划入</t>
  </si>
  <si>
    <t xml:space="preserve">      营改增试点改征增值税划出(地方)</t>
  </si>
  <si>
    <t xml:space="preserve">      营改增试点改征增值税划入(地方)</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</si>
  <si>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</si>
  <si>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</si>
  <si>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</si>
  <si>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</si>
  <si>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</si>
  <si>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</si>
  <si>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</si>
  <si>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</si>
  <si>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</si>
  <si>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</si>
  <si>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</si>
  <si>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</si>
  <si>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</si>
  <si>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</si>
  <si>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</si>
  <si>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</si>
  <si>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</si>
  <si>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</si>
  <si>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</si>
  <si>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</si>
  <si>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</si>
  <si>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</si>
  <si>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</si>
  <si>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营业税</t>
  </si>
  <si>
    <t xml:space="preserve">    金融保险业营业税(中央)</t>
  </si>
  <si>
    <t xml:space="preserve">    金融保险业营业税(地方)</t>
  </si>
  <si>
    <t xml:space="preserve">      交强险营业税</t>
  </si>
  <si>
    <t xml:space="preserve">      其他金融保险业营业税(地方)</t>
  </si>
  <si>
    <t xml:space="preserve">    一般营业税</t>
  </si>
  <si>
    <t xml:space="preserve">    营业税税款滞纳金、罚款收入</t>
  </si>
  <si>
    <t xml:space="preserve">    营业税退税</t>
  </si>
  <si>
    <t xml:space="preserve">    营业税划出</t>
  </si>
  <si>
    <t xml:space="preserve">    营业税划入</t>
  </si>
  <si>
    <t xml:space="preserve">    营业税划出(地方)</t>
  </si>
  <si>
    <t xml:space="preserve">    营业税划入(地方)</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</si>
  <si>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</si>
  <si>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</si>
  <si>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</si>
  <si>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</si>
  <si>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</si>
  <si>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</si>
  <si>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</si>
  <si>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</si>
  <si>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</si>
  <si>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</si>
  <si>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</si>
  <si>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</si>
  <si>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</si>
  <si>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</si>
  <si>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</si>
  <si>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</si>
  <si>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</si>
  <si>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</si>
  <si>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</si>
  <si>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</si>
  <si>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</si>
  <si>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</si>
  <si>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</si>
  <si>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</si>
  <si>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</si>
  <si>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</si>
  <si>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</si>
  <si>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</si>
  <si>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</si>
  <si>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</si>
  <si>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</si>
  <si>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</si>
  <si>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</si>
  <si>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</si>
  <si>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</si>
  <si>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</si>
  <si>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</si>
  <si>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</si>
  <si>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</si>
  <si>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</si>
  <si>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</si>
  <si>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</si>
  <si>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</si>
  <si>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</si>
  <si>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</si>
  <si>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</si>
  <si>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</si>
  <si>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</si>
  <si>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</si>
  <si>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</si>
  <si>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</si>
  <si>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</si>
  <si>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</si>
  <si>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</si>
  <si>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</si>
  <si>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</si>
  <si>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</si>
  <si>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</si>
  <si>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</si>
  <si>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</si>
  <si>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</si>
  <si>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</si>
  <si>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</si>
  <si>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</si>
  <si>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</si>
  <si>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</si>
  <si>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</si>
  <si>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</si>
  <si>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</si>
  <si>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</si>
  <si>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</si>
  <si>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</si>
  <si>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</si>
  <si>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</si>
  <si>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</si>
  <si>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</si>
  <si>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</si>
  <si>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</si>
  <si>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</si>
  <si>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</si>
  <si>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</si>
  <si>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</si>
  <si>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</si>
  <si>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</si>
  <si>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</si>
  <si>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</si>
  <si>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</si>
  <si>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</si>
  <si>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</si>
  <si>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</si>
  <si>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</si>
  <si>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</si>
  <si>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</si>
  <si>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</si>
  <si>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</si>
  <si>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</si>
  <si>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</si>
  <si>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</si>
  <si>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</si>
  <si>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</si>
  <si>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</si>
  <si>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</si>
  <si>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</si>
  <si>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</si>
  <si>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</si>
  <si>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</si>
  <si>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</si>
  <si>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</si>
  <si>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</si>
  <si>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</si>
  <si>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</si>
  <si>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</si>
  <si>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</si>
  <si>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</si>
  <si>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</si>
  <si>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</si>
  <si>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</si>
  <si>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</si>
  <si>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</si>
  <si>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</si>
  <si>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</si>
  <si>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</si>
  <si>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</si>
  <si>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</si>
  <si>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</si>
  <si>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</si>
  <si>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</si>
  <si>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</si>
  <si>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</si>
  <si>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</si>
  <si>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</si>
  <si>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</si>
  <si>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</si>
  <si>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</si>
  <si>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</si>
  <si>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</si>
  <si>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</si>
  <si>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</si>
  <si>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</si>
  <si>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</si>
  <si>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</si>
  <si>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</si>
  <si>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</si>
  <si>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</si>
  <si>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</si>
  <si>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</si>
  <si>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</si>
  <si>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</si>
  <si>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</si>
  <si>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</si>
  <si>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</si>
  <si>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</si>
  <si>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</si>
  <si>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</si>
  <si>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</si>
  <si>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</si>
  <si>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</si>
  <si>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</si>
  <si>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</si>
  <si>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</si>
  <si>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</si>
  <si>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</si>
  <si>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</si>
  <si>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</si>
  <si>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</si>
  <si>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</si>
  <si>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</si>
  <si>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</si>
  <si>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</si>
  <si>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个人所得税税款滞纳金、罚款收入</t>
  </si>
  <si>
    <t xml:space="preserve">  资源税</t>
  </si>
  <si>
    <t xml:space="preserve">    海洋石油资源税</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</si>
  <si>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</si>
  <si>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</si>
  <si>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</si>
  <si>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</si>
  <si>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</si>
  <si>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</si>
  <si>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</si>
  <si>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</si>
  <si>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</si>
  <si>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</si>
  <si>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</si>
  <si>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</si>
  <si>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</si>
  <si>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</si>
  <si>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</si>
  <si>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</si>
  <si>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</si>
  <si>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</si>
  <si>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</si>
  <si>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</si>
  <si>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</si>
  <si>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</si>
  <si>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</si>
  <si>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</si>
  <si>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</si>
  <si>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</si>
  <si>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</si>
  <si>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</si>
  <si>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</si>
  <si>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</si>
  <si>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</si>
  <si>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</si>
  <si>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</si>
  <si>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</si>
  <si>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</si>
  <si>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</si>
  <si>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</si>
  <si>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</si>
  <si>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</si>
  <si>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</si>
  <si>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</si>
  <si>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</si>
  <si>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</si>
  <si>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</si>
  <si>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</si>
  <si>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</si>
  <si>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</si>
  <si>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</si>
  <si>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</si>
  <si>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</si>
  <si>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</si>
  <si>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</si>
  <si>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</si>
  <si>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</si>
  <si>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</si>
  <si>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</si>
  <si>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</si>
  <si>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</si>
  <si>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</si>
  <si>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</si>
  <si>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</si>
  <si>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</si>
  <si>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</si>
  <si>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</si>
  <si>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</si>
  <si>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</si>
  <si>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</si>
  <si>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</si>
  <si>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</si>
  <si>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</si>
  <si>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</si>
  <si>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</si>
  <si>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</si>
  <si>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</si>
  <si>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</si>
  <si>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</si>
  <si>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</si>
  <si>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</si>
  <si>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</si>
  <si>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其他税收收入</t>
  </si>
  <si>
    <t>非税收入</t>
  </si>
  <si>
    <t xml:space="preserve">  专项收入</t>
  </si>
  <si>
    <t xml:space="preserve">    排污费收入(项)</t>
  </si>
  <si>
    <t xml:space="preserve">      排污费收入(目)</t>
  </si>
  <si>
    <t xml:space="preserve">      海洋工程排污费收入</t>
  </si>
  <si>
    <t xml:space="preserve">    水资源费收入</t>
  </si>
  <si>
    <t xml:space="preserve">      三峡电站水资源费收入</t>
  </si>
  <si>
    <t xml:space="preserve">      其他水资源费收入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</si>
  <si>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</si>
  <si>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</si>
  <si>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</si>
  <si>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</si>
  <si>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</si>
  <si>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</si>
  <si>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</si>
  <si>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</si>
  <si>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</si>
  <si>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国家留成油上缴收入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</si>
  <si>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</si>
  <si>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</si>
  <si>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</si>
  <si>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</si>
  <si>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</si>
  <si>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</si>
  <si>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育林基金收入</t>
  </si>
  <si>
    <t xml:space="preserve">    森林植被恢复费</t>
  </si>
  <si>
    <t xml:space="preserve">    水利建设专项收入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</si>
  <si>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</si>
  <si>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</si>
  <si>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</si>
  <si>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</si>
  <si>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</si>
  <si>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</si>
  <si>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</si>
  <si>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</si>
  <si>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</si>
  <si>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口岸以外边防检查监护费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</si>
  <si>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</si>
  <si>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</si>
  <si>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</si>
  <si>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</si>
  <si>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</si>
  <si>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机动车抵押登记费</t>
  </si>
  <si>
    <t xml:space="preserve">      机动车安全技术检验费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</si>
  <si>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</si>
  <si>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</si>
  <si>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</si>
  <si>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</si>
  <si>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</si>
  <si>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</si>
  <si>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</si>
  <si>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</si>
  <si>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</si>
  <si>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培训费、资料工本费和住宿费</t>
  </si>
  <si>
    <t xml:space="preserve">      其他缴入国库的法院行政事业性收费</t>
  </si>
  <si>
    <t xml:space="preserve">    司法行政事业性收费收入</t>
  </si>
  <si>
    <t xml:space="preserve">      公证费</t>
  </si>
  <si>
    <t xml:space="preserve">      司法考试考务费</t>
  </si>
  <si>
    <t xml:space="preserve">      其他缴入国库的司法行政事业性收费</t>
  </si>
  <si>
    <t xml:space="preserve">    外交行政事业性收费收入</t>
  </si>
  <si>
    <t xml:space="preserve">      护照费</t>
  </si>
  <si>
    <t xml:space="preserve">      认证费</t>
  </si>
  <si>
    <t xml:space="preserve">      签证费</t>
  </si>
  <si>
    <t xml:space="preserve">      驻外使领馆公证翻译费</t>
  </si>
  <si>
    <t xml:space="preserve">      其他缴入国库的外交行政事业性收费</t>
  </si>
  <si>
    <t xml:space="preserve">    工商行政事业性收费收入</t>
  </si>
  <si>
    <t xml:space="preserve">      商标注册收费</t>
  </si>
  <si>
    <t xml:space="preserve">      其他缴入国库的工商行政事业性收费</t>
  </si>
  <si>
    <t xml:space="preserve">    商贸行政事业性收费收入</t>
  </si>
  <si>
    <t xml:space="preserve">      证书工本费</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</si>
  <si>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</si>
  <si>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</si>
  <si>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</si>
  <si>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</si>
  <si>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</si>
  <si>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</si>
  <si>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</si>
  <si>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进口货物滞报金</t>
  </si>
  <si>
    <t xml:space="preserve">      其他缴入国库的海关行政事业性收费</t>
  </si>
  <si>
    <t xml:space="preserve">    审计行政事业性收费收入</t>
  </si>
  <si>
    <t xml:space="preserve">      其他缴入国库的审计行政事业性收费</t>
  </si>
  <si>
    <t xml:space="preserve">    人口和计划生育行政事业性收费收入</t>
  </si>
  <si>
    <t xml:space="preserve">      社会抚养费</t>
  </si>
  <si>
    <t xml:space="preserve">      其他缴入国库的人口和计划生育行政事业性收费</t>
  </si>
  <si>
    <t xml:space="preserve">    国管局行政事业性收费收入</t>
  </si>
  <si>
    <t xml:space="preserve">      会计从业资格考试费</t>
  </si>
  <si>
    <t xml:space="preserve">      工人技术等级鉴定考核费</t>
  </si>
  <si>
    <t xml:space="preserve">      其他缴入国库的国管局行政事业性收费</t>
  </si>
  <si>
    <t xml:space="preserve">    外专局行政事业性收费收入</t>
  </si>
  <si>
    <t xml:space="preserve">      出国培训备选人员外语考务费、考试费</t>
  </si>
  <si>
    <t xml:space="preserve">      其他缴入国库的外专局行政事业性收费</t>
  </si>
  <si>
    <t xml:space="preserve">    保密行政事业性收费收入</t>
  </si>
  <si>
    <t xml:space="preserve">      其他缴入国库的保密行政事业性收费</t>
  </si>
  <si>
    <t xml:space="preserve">    质量监督检验检疫行政事业性收费收入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</si>
  <si>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</si>
  <si>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</si>
  <si>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</si>
  <si>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</si>
  <si>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</si>
  <si>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棉花监督检验费</t>
  </si>
  <si>
    <t xml:space="preserve">      锅炉、压力容器检验费</t>
  </si>
  <si>
    <t xml:space="preserve">      计量收费</t>
  </si>
  <si>
    <t xml:space="preserve">      出入境检验检疫收费</t>
  </si>
  <si>
    <t xml:space="preserve">      检疫处理等业务收费</t>
  </si>
  <si>
    <t xml:space="preserve">      实验室检验项目、鉴定收费</t>
  </si>
  <si>
    <t xml:space="preserve">      设备监理单位资格评审费</t>
  </si>
  <si>
    <t xml:space="preserve">      滞纳金</t>
  </si>
  <si>
    <t xml:space="preserve">      特种设备检验检测费</t>
  </si>
  <si>
    <t xml:space="preserve">      产品质量监督检验费</t>
  </si>
  <si>
    <t xml:space="preserve">      其他缴入国库的质检行政事业性收费</t>
  </si>
  <si>
    <t xml:space="preserve">    出版行政事业性收费收入</t>
  </si>
  <si>
    <t xml:space="preserve">      计算机软件著作权登记费</t>
  </si>
  <si>
    <t xml:space="preserve">      其他缴入国库的出版行政事业性收费</t>
  </si>
  <si>
    <t xml:space="preserve">    安全生产行政事业性收费收入</t>
  </si>
  <si>
    <t xml:space="preserve">      其他缴入国库的安全生产行政事业性收费</t>
  </si>
  <si>
    <t xml:space="preserve">    档案行政事业性收费收入</t>
  </si>
  <si>
    <t xml:space="preserve">      其他缴入国库的档案行政事业性收费</t>
  </si>
  <si>
    <t xml:space="preserve">    港澳办行政事业性收费收入</t>
  </si>
  <si>
    <t xml:space="preserve">      其他缴入国库的港澳办行政事业性收费</t>
  </si>
  <si>
    <t xml:space="preserve">    贸促会行政事业性收费收入</t>
  </si>
  <si>
    <t xml:space="preserve">      其他缴入国库的贸促会行政事业性收费</t>
  </si>
  <si>
    <t xml:space="preserve">    宗教行政事业性收费收入</t>
  </si>
  <si>
    <t xml:space="preserve">      清真食品认证费</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</si>
  <si>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</si>
  <si>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</si>
  <si>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</si>
  <si>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</si>
  <si>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</si>
  <si>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</si>
  <si>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机要交通文件(物件)传递费</t>
  </si>
  <si>
    <t xml:space="preserve">      培训费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</si>
  <si>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</si>
  <si>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</si>
  <si>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</si>
  <si>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</si>
  <si>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</si>
  <si>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</si>
  <si>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教师资格考试费</t>
  </si>
  <si>
    <t xml:space="preserve">      普通话水平测试费</t>
  </si>
  <si>
    <t xml:space="preserve">      其他缴入国库的教育行政事业性收费</t>
  </si>
  <si>
    <t xml:space="preserve">      公办幼儿园保育费</t>
  </si>
  <si>
    <t xml:space="preserve">      公办幼儿园住宿费</t>
  </si>
  <si>
    <t xml:space="preserve">    科技行政事业性收费收入</t>
  </si>
  <si>
    <t xml:space="preserve">      缴入国库的科技行政事业性收费</t>
  </si>
  <si>
    <t xml:space="preserve">    体育行政事业性收费收入</t>
  </si>
  <si>
    <t xml:space="preserve">      兴奋剂检测费</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</si>
  <si>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</si>
  <si>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</si>
  <si>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</si>
  <si>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</si>
  <si>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非刑事案件财物价格鉴定费</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</si>
  <si>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</si>
  <si>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</si>
  <si>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</si>
  <si>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</si>
  <si>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国土资源行政事业性收费收入</t>
  </si>
  <si>
    <t xml:space="preserve">      土地复垦费</t>
  </si>
  <si>
    <t xml:space="preserve">      土地闲置费</t>
  </si>
  <si>
    <t xml:space="preserve">      土地登记费</t>
  </si>
  <si>
    <t xml:space="preserve">      耕地开垦费</t>
  </si>
  <si>
    <t xml:space="preserve">      地质成果资料费</t>
  </si>
  <si>
    <t xml:space="preserve">      其他缴入国库的国土资源行政事业性收费</t>
  </si>
  <si>
    <t xml:space="preserve">    建设行政事业性收费收入</t>
  </si>
  <si>
    <t xml:space="preserve">      房屋登记费</t>
  </si>
  <si>
    <t xml:space="preserve">      城市道路占用挖掘费</t>
  </si>
  <si>
    <t xml:space="preserve">      白蚁防治费</t>
  </si>
  <si>
    <t xml:space="preserve">      人力资源开发中心收费</t>
  </si>
  <si>
    <t xml:space="preserve">      城镇垃圾处理费</t>
  </si>
  <si>
    <t xml:space="preserve">      住房转让手续费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</si>
  <si>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</si>
  <si>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</si>
  <si>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</si>
  <si>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</si>
  <si>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</si>
  <si>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其他缴入国库的知识产权行政事业性收费</t>
  </si>
  <si>
    <t xml:space="preserve">    环保行政事业性收费收入</t>
  </si>
  <si>
    <t xml:space="preserve">      核安全技术审评费</t>
  </si>
  <si>
    <t xml:space="preserve">      化学品进口登记费</t>
  </si>
  <si>
    <t xml:space="preserve">      城市放射性废物送贮费</t>
  </si>
  <si>
    <t xml:space="preserve">      环境监测服务费</t>
  </si>
  <si>
    <t xml:space="preserve">      进口废物环境保护审查登记费</t>
  </si>
  <si>
    <t xml:space="preserve">      其他缴入国库的环保行政事业性收费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</si>
  <si>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</si>
  <si>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</si>
  <si>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</si>
  <si>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</si>
  <si>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</si>
  <si>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其他缴入国库的海洋行政事业性收费</t>
  </si>
  <si>
    <t xml:space="preserve">    测绘行政事业性收费收入</t>
  </si>
  <si>
    <t xml:space="preserve">      测绘成果成图资料收费</t>
  </si>
  <si>
    <t xml:space="preserve">      测绘产品质量监督检验费</t>
  </si>
  <si>
    <t xml:space="preserve">      测绘仪器检测收费</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</si>
  <si>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</si>
  <si>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</si>
  <si>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</si>
  <si>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</si>
  <si>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民用航空器国籍登记费</t>
  </si>
  <si>
    <t xml:space="preserve">      民用航空器权利登记费</t>
  </si>
  <si>
    <t xml:space="preserve">      航空业务权补偿费</t>
  </si>
  <si>
    <t xml:space="preserve">      适航审查费</t>
  </si>
  <si>
    <t xml:space="preserve">      船舶登记费</t>
  </si>
  <si>
    <t xml:space="preserve">      船舶及船用产品设施检验费</t>
  </si>
  <si>
    <t xml:space="preserve">      长江口航道维护费</t>
  </si>
  <si>
    <t xml:space="preserve">      其他缴入国库的交通运输行政事业性收费</t>
  </si>
  <si>
    <t xml:space="preserve">    工业和信息产业行政事业性收费收入</t>
  </si>
  <si>
    <t xml:space="preserve">      卫星转发器信道费</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</si>
  <si>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</si>
  <si>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</si>
  <si>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</si>
  <si>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</si>
  <si>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植物新品种保护权收费</t>
  </si>
  <si>
    <t xml:space="preserve">      国内植物检疫费</t>
  </si>
  <si>
    <t xml:space="preserve">      农药登记费</t>
  </si>
  <si>
    <t xml:space="preserve">      新兽药审批费</t>
  </si>
  <si>
    <t xml:space="preserve">      进口兽药注册登记审批、发证收费</t>
  </si>
  <si>
    <t xml:space="preserve">      《进口兽药许可证》审批费</t>
  </si>
  <si>
    <t xml:space="preserve">      生产审批费</t>
  </si>
  <si>
    <t xml:space="preserve">      已生产兽药品种注册登记费</t>
  </si>
  <si>
    <t xml:space="preserve">      农业转基因生物检测费</t>
  </si>
  <si>
    <t xml:space="preserve">      农机监理费</t>
  </si>
  <si>
    <t xml:space="preserve">      渔业资源增殖保护费</t>
  </si>
  <si>
    <t xml:space="preserve">      渔业船舶登记或变更登记费</t>
  </si>
  <si>
    <t xml:space="preserve">      海洋渔业船舶船员考试费</t>
  </si>
  <si>
    <t xml:space="preserve">      农业转基因生物安全评价费</t>
  </si>
  <si>
    <t xml:space="preserve">      农机产品测试检验费</t>
  </si>
  <si>
    <t xml:space="preserve">      新饲料添加剂质量复核检验费</t>
  </si>
  <si>
    <t xml:space="preserve">      进口饲料添加剂质量复核检验费</t>
  </si>
  <si>
    <t xml:space="preserve">      饲料及饲料添加剂委托检验费</t>
  </si>
  <si>
    <t xml:space="preserve">      进口兽药质量标准复核检验费</t>
  </si>
  <si>
    <t xml:space="preserve">      进口兽药检验费</t>
  </si>
  <si>
    <t xml:space="preserve">      出口兽药检验费</t>
  </si>
  <si>
    <t xml:space="preserve">      新兽药质量复核检验费</t>
  </si>
  <si>
    <t xml:space="preserve">      兽药委托检验费</t>
  </si>
  <si>
    <t xml:space="preserve">      农作物委托检验费</t>
  </si>
  <si>
    <t xml:space="preserve">      渔业船舶和船用产品检验费</t>
  </si>
  <si>
    <t xml:space="preserve">      档案使用费</t>
  </si>
  <si>
    <t xml:space="preserve">      档案保管费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</si>
  <si>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</si>
  <si>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</si>
  <si>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</si>
  <si>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</si>
  <si>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</si>
  <si>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</si>
  <si>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林权勘测费</t>
  </si>
  <si>
    <t xml:space="preserve">      林权证收费</t>
  </si>
  <si>
    <t xml:space="preserve">      其他缴入国库的林业行政事业性收费</t>
  </si>
  <si>
    <t xml:space="preserve">    水利行政事业性收费收入</t>
  </si>
  <si>
    <t xml:space="preserve">      河道采砂管理费</t>
  </si>
  <si>
    <t xml:space="preserve">      河道工程修建维护管理费</t>
  </si>
  <si>
    <t xml:space="preserve">      长江河道砂石资源费</t>
  </si>
  <si>
    <t xml:space="preserve">      水土保持补偿费</t>
  </si>
  <si>
    <t xml:space="preserve">      其他缴入国库的水利行政事业性收费</t>
  </si>
  <si>
    <t xml:space="preserve">    卫生行政事业性收费收入</t>
  </si>
  <si>
    <t xml:space="preserve">      卫生监测费</t>
  </si>
  <si>
    <t xml:space="preserve">      卫生质量检验费</t>
  </si>
  <si>
    <t xml:space="preserve">      预防性体检费</t>
  </si>
  <si>
    <t xml:space="preserve">      预防接种劳务费</t>
  </si>
  <si>
    <t xml:space="preserve">      委托性卫生防疫服务费</t>
  </si>
  <si>
    <t xml:space="preserve">      疫情处理费</t>
  </si>
  <si>
    <t xml:space="preserve">      医疗事故鉴定费</t>
  </si>
  <si>
    <t xml:space="preserve">      预防接种异常反应鉴定费</t>
  </si>
  <si>
    <t xml:space="preserve">      造血干细胞配型费</t>
  </si>
  <si>
    <t xml:space="preserve">      其他缴入国库的卫生行政事业性收费</t>
  </si>
  <si>
    <t xml:space="preserve">    食品药品监管行政事业性收费收入</t>
  </si>
  <si>
    <t xml:space="preserve">      药品注册费</t>
  </si>
  <si>
    <t xml:space="preserve">      医疗器械产品注册费</t>
  </si>
  <si>
    <t xml:space="preserve">      GMP认证费</t>
  </si>
  <si>
    <t xml:space="preserve">      GSP认证费</t>
  </si>
  <si>
    <t xml:space="preserve">      药品行政保护费</t>
  </si>
  <si>
    <t xml:space="preserve">      中药品种保护费</t>
  </si>
  <si>
    <t xml:space="preserve">      药品检验费</t>
  </si>
  <si>
    <t xml:space="preserve">      医疗器械产品检验费</t>
  </si>
  <si>
    <t xml:space="preserve">      登记费</t>
  </si>
  <si>
    <t xml:space="preserve">      其他缴入国库的食品药品监管行政事业性收费</t>
  </si>
  <si>
    <t xml:space="preserve">    民政行政事业性收费收入</t>
  </si>
  <si>
    <t xml:space="preserve">      婚姻登记证书工本费</t>
  </si>
  <si>
    <t xml:space="preserve">      收养登记费</t>
  </si>
  <si>
    <t xml:space="preserve">      殡葬收费</t>
  </si>
  <si>
    <t xml:space="preserve">      其他缴入国库的民政行政事业性收费</t>
  </si>
  <si>
    <t xml:space="preserve">    人力资源和社会保障行政事业性收费收入</t>
  </si>
  <si>
    <t xml:space="preserve">      职业技能鉴定费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</si>
  <si>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</si>
  <si>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</si>
  <si>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</si>
  <si>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</si>
  <si>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</si>
  <si>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</si>
  <si>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</si>
  <si>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</si>
  <si>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</si>
  <si>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</si>
  <si>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</si>
  <si>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</si>
  <si>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</si>
  <si>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</si>
  <si>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</si>
  <si>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</si>
  <si>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</si>
  <si>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</si>
  <si>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</si>
  <si>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</si>
  <si>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</si>
  <si>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</si>
  <si>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</si>
  <si>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</si>
  <si>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</si>
  <si>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</si>
  <si>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</si>
  <si>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</si>
  <si>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南水北调办行政事业性收费收入</t>
  </si>
  <si>
    <t xml:space="preserve">      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</si>
  <si>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</si>
  <si>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</si>
  <si>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</si>
  <si>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</si>
  <si>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</si>
  <si>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</si>
  <si>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</si>
  <si>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</si>
  <si>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</si>
  <si>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工商罚没收入</t>
  </si>
  <si>
    <t xml:space="preserve">      新闻出版罚没收入</t>
  </si>
  <si>
    <t xml:space="preserve">      技术监督罚没收入</t>
  </si>
  <si>
    <t xml:space="preserve">      税务部门罚没收入</t>
  </si>
  <si>
    <t xml:space="preserve">      海关罚没收入</t>
  </si>
  <si>
    <t xml:space="preserve">      食品药品监督罚没收入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</si>
  <si>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</si>
  <si>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</si>
  <si>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</si>
  <si>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</si>
  <si>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</si>
  <si>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</si>
  <si>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</si>
  <si>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</si>
  <si>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</si>
  <si>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</si>
  <si>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</si>
  <si>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</si>
  <si>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</si>
  <si>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其他一般罚没收入</t>
  </si>
  <si>
    <t xml:space="preserve">    缉私罚没收入</t>
  </si>
  <si>
    <t xml:space="preserve">      公安缉私罚没收入</t>
  </si>
  <si>
    <t xml:space="preserve">      工商缉私罚没收入</t>
  </si>
  <si>
    <t xml:space="preserve">      海关缉私罚没收入</t>
  </si>
  <si>
    <t xml:space="preserve">      边防武警缉私罚没收入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</si>
  <si>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</si>
  <si>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</si>
  <si>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</si>
  <si>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</si>
  <si>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</si>
  <si>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</si>
  <si>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</si>
  <si>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</si>
  <si>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</si>
  <si>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</si>
  <si>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</si>
  <si>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</si>
  <si>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</si>
  <si>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</si>
  <si>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</si>
  <si>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</si>
  <si>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</si>
  <si>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</si>
  <si>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</si>
  <si>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</si>
  <si>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</si>
  <si>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</si>
  <si>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</si>
  <si>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</si>
  <si>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</si>
  <si>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</si>
  <si>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</si>
  <si>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</si>
  <si>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</si>
  <si>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</si>
  <si>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</si>
  <si>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</si>
  <si>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</si>
  <si>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</si>
  <si>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</si>
  <si>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</si>
  <si>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</si>
  <si>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</si>
  <si>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</si>
  <si>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</si>
  <si>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</si>
  <si>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</si>
  <si>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</si>
  <si>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</si>
  <si>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</si>
  <si>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</si>
  <si>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</si>
  <si>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</si>
  <si>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</si>
  <si>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</si>
  <si>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</si>
  <si>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</si>
  <si>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</si>
  <si>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</si>
  <si>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</si>
  <si>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</si>
  <si>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</si>
  <si>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</si>
  <si>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探矿权、采矿权价款收入</t>
  </si>
  <si>
    <t xml:space="preserve">    排污权出让收入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</si>
  <si>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</si>
  <si>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</si>
  <si>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</si>
  <si>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</si>
  <si>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</si>
  <si>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</si>
  <si>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</si>
  <si>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</si>
  <si>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</si>
  <si>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</si>
  <si>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</si>
  <si>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</si>
  <si>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</si>
  <si>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</si>
  <si>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</si>
  <si>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</si>
  <si>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其他收入(项)</t>
  </si>
  <si>
    <r>
      <rPr>
        <sz val="11"/>
        <rFont val="黑体"/>
        <family val="3"/>
        <charset val="134"/>
      </rPr>
      <t>附表</t>
    </r>
    <r>
      <rPr>
        <sz val="11"/>
        <rFont val="Times New Roman"/>
        <family val="1"/>
        <charset val="134"/>
      </rPr>
      <t>1-2</t>
    </r>
  </si>
  <si>
    <t>一般公共预算支出决算表</t>
  </si>
  <si>
    <r>
      <rPr>
        <sz val="11"/>
        <rFont val="方正仿宋_GBK"/>
        <family val="4"/>
        <charset val="134"/>
      </rPr>
      <t>单位：万元</t>
    </r>
  </si>
  <si>
    <t>项目</t>
  </si>
  <si>
    <r>
      <rPr>
        <sz val="11"/>
        <rFont val="方正书宋_GBK"/>
        <family val="4"/>
        <charset val="134"/>
      </rPr>
      <t>科目编码</t>
    </r>
  </si>
  <si>
    <r>
      <rPr>
        <sz val="11"/>
        <rFont val="方正书宋_GBK"/>
        <family val="4"/>
        <charset val="134"/>
      </rPr>
      <t>科目（单位）名称</t>
    </r>
  </si>
  <si>
    <r>
      <rPr>
        <sz val="11"/>
        <rFont val="方正书宋_GBK"/>
        <family val="4"/>
        <charset val="134"/>
      </rPr>
      <t>合计</t>
    </r>
  </si>
  <si>
    <t>一、一般公共服务支出</t>
  </si>
  <si>
    <t>20101</t>
  </si>
  <si>
    <t xml:space="preserve"> 人大事务款合计</t>
  </si>
  <si>
    <t>二、公共安全支出</t>
  </si>
  <si>
    <t>2010101</t>
  </si>
  <si>
    <r>
      <rPr>
        <sz val="11"/>
        <rFont val="Times New Roman"/>
        <family val="1"/>
        <charset val="134"/>
      </rPr>
      <t xml:space="preserve">  </t>
    </r>
    <r>
      <rPr>
        <sz val="11"/>
        <rFont val="方正仿宋_GBK"/>
        <family val="4"/>
        <charset val="134"/>
      </rPr>
      <t>行政运行项合计</t>
    </r>
  </si>
  <si>
    <t>三、教育支出</t>
  </si>
  <si>
    <t>2010199</t>
  </si>
  <si>
    <r>
      <rPr>
        <sz val="11"/>
        <rFont val="Times New Roman"/>
        <family val="1"/>
        <charset val="134"/>
      </rPr>
      <t xml:space="preserve">  </t>
    </r>
    <r>
      <rPr>
        <sz val="11"/>
        <rFont val="方正仿宋_GBK"/>
        <family val="4"/>
        <charset val="134"/>
      </rPr>
      <t>其他人大事务支出项合计</t>
    </r>
  </si>
  <si>
    <t>四、科学技术支出</t>
  </si>
  <si>
    <t>201</t>
  </si>
  <si>
    <r>
      <rPr>
        <sz val="11"/>
        <rFont val="方正仿宋_GBK"/>
        <family val="4"/>
        <charset val="134"/>
      </rPr>
      <t>一般公共服务支出类合计</t>
    </r>
  </si>
  <si>
    <t>五、文化体育与传媒支出</t>
  </si>
  <si>
    <r>
      <rPr>
        <sz val="11"/>
        <rFont val="Times New Roman"/>
        <family val="1"/>
        <charset val="134"/>
      </rPr>
      <t xml:space="preserve"> </t>
    </r>
    <r>
      <rPr>
        <sz val="11"/>
        <rFont val="方正仿宋_GBK"/>
        <family val="4"/>
        <charset val="134"/>
      </rPr>
      <t>人大事务款合计</t>
    </r>
  </si>
  <si>
    <t>六、社会保障和就业支出</t>
  </si>
  <si>
    <t>七、医疗卫生与计划生育支出</t>
  </si>
  <si>
    <t>八、节能环保支出</t>
  </si>
  <si>
    <t>九、城乡社区支出</t>
  </si>
  <si>
    <t>十、农林水支出</t>
  </si>
  <si>
    <t>十一、交通运输支出</t>
  </si>
  <si>
    <t>232</t>
  </si>
  <si>
    <r>
      <rPr>
        <sz val="9"/>
        <rFont val="宋体"/>
        <family val="3"/>
        <charset val="134"/>
      </rPr>
      <t>债务付息支出类合计</t>
    </r>
  </si>
  <si>
    <t>十二、资源勘探信息等支出</t>
  </si>
  <si>
    <t>23203</t>
  </si>
  <si>
    <r>
      <rPr>
        <sz val="9"/>
        <rFont val="Times New Roman"/>
        <family val="1"/>
        <charset val="134"/>
      </rPr>
      <t xml:space="preserve"> </t>
    </r>
    <r>
      <rPr>
        <sz val="9"/>
        <rFont val="宋体"/>
        <family val="3"/>
        <charset val="134"/>
      </rPr>
      <t>地方政府一般债务付息支出款合计</t>
    </r>
  </si>
  <si>
    <t>十三、商业服务业等支出</t>
  </si>
  <si>
    <t>2320301</t>
  </si>
  <si>
    <r>
      <rPr>
        <sz val="9"/>
        <rFont val="Times New Roman"/>
        <family val="1"/>
        <charset val="134"/>
      </rPr>
      <t xml:space="preserve">  </t>
    </r>
    <r>
      <rPr>
        <sz val="9"/>
        <rFont val="宋体"/>
        <family val="3"/>
        <charset val="134"/>
      </rPr>
      <t>地方政府一般债券付息支出项合计</t>
    </r>
  </si>
  <si>
    <t>十四、金融支出</t>
  </si>
  <si>
    <t>十五、国土海洋气象等支出</t>
  </si>
  <si>
    <t>十六、住房保障支出</t>
  </si>
  <si>
    <t>十七、粮油物资储备支出</t>
  </si>
  <si>
    <t>十八、其他支出(类)</t>
  </si>
  <si>
    <t>十九、债务付息支出</t>
  </si>
  <si>
    <t>二十、债务发行费用支出</t>
  </si>
  <si>
    <t>合计</t>
  </si>
  <si>
    <r>
      <rPr>
        <sz val="11"/>
        <rFont val="黑体"/>
        <family val="3"/>
        <charset val="134"/>
      </rPr>
      <t>附表</t>
    </r>
    <r>
      <rPr>
        <sz val="11"/>
        <rFont val="Times New Roman"/>
        <family val="1"/>
        <charset val="134"/>
      </rPr>
      <t>1-3</t>
    </r>
  </si>
  <si>
    <t>一般公共预算本级支出决算表</t>
  </si>
  <si>
    <r>
      <rPr>
        <b/>
        <sz val="11"/>
        <rFont val="方正书宋_GBK"/>
        <family val="4"/>
        <charset val="134"/>
      </rPr>
      <t>科目编码</t>
    </r>
  </si>
  <si>
    <r>
      <rPr>
        <b/>
        <sz val="11"/>
        <rFont val="方正书宋_GBK"/>
        <family val="4"/>
        <charset val="134"/>
      </rPr>
      <t>科目名称</t>
    </r>
  </si>
  <si>
    <r>
      <rPr>
        <b/>
        <sz val="11"/>
        <rFont val="宋体"/>
        <family val="1"/>
        <charset val="134"/>
      </rPr>
      <t>决</t>
    </r>
    <r>
      <rPr>
        <b/>
        <sz val="11"/>
        <rFont val="方正书宋_GBK"/>
        <family val="1"/>
        <charset val="134"/>
      </rPr>
      <t>算数</t>
    </r>
  </si>
  <si>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</si>
  <si>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</si>
  <si>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</si>
  <si>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</si>
  <si>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</si>
  <si>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</si>
  <si>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</si>
  <si>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</si>
  <si>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</si>
  <si>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</si>
  <si>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</si>
  <si>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</si>
  <si>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</si>
  <si>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</si>
  <si>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</si>
  <si>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</si>
  <si>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</si>
  <si>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</si>
  <si>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</si>
  <si>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</si>
  <si>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</si>
  <si>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</si>
  <si>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</si>
  <si>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</si>
  <si>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</si>
  <si>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</si>
  <si>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</si>
  <si>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</si>
  <si>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</si>
  <si>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</si>
  <si>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</si>
  <si>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</si>
  <si>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</si>
  <si>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</si>
  <si>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</si>
  <si>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</si>
  <si>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</si>
  <si>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</si>
  <si>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</si>
  <si>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</si>
  <si>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</si>
  <si>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</si>
  <si>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</si>
  <si>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</si>
  <si>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</si>
  <si>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</si>
  <si>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</si>
  <si>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</si>
  <si>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</si>
  <si>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</si>
  <si>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</si>
  <si>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</si>
  <si>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</si>
  <si>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</si>
  <si>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</si>
  <si>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</si>
  <si>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</si>
  <si>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</si>
  <si>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</si>
  <si>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</si>
  <si>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</si>
  <si>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</si>
  <si>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</si>
  <si>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</si>
  <si>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</si>
  <si>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</si>
  <si>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</si>
  <si>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</si>
  <si>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</si>
  <si>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</si>
  <si>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</si>
  <si>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</si>
  <si>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</si>
  <si>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</si>
  <si>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</si>
  <si>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</si>
  <si>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</si>
  <si>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</si>
  <si>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</si>
  <si>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</si>
  <si>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</si>
  <si>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</si>
  <si>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</si>
  <si>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</si>
  <si>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</si>
  <si>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</si>
  <si>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</si>
  <si>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</si>
  <si>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</si>
  <si>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</si>
  <si>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</si>
  <si>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</si>
  <si>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</si>
  <si>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</si>
  <si>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</si>
  <si>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</si>
  <si>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</si>
  <si>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</si>
  <si>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</si>
  <si>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</si>
  <si>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</si>
  <si>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</si>
  <si>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</si>
  <si>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</si>
  <si>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</si>
  <si>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</si>
  <si>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</si>
  <si>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</si>
  <si>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</si>
  <si>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</si>
  <si>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</si>
  <si>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</si>
  <si>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</si>
  <si>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</si>
  <si>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</si>
  <si>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</si>
  <si>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</si>
  <si>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</si>
  <si>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</si>
  <si>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</si>
  <si>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</si>
  <si>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</si>
  <si>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</si>
  <si>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</si>
  <si>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</si>
  <si>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</si>
  <si>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</si>
  <si>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</si>
  <si>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</si>
  <si>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</si>
  <si>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</si>
  <si>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</si>
  <si>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</si>
  <si>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</si>
  <si>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</si>
  <si>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</si>
  <si>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</si>
  <si>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</si>
  <si>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</si>
  <si>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</si>
  <si>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</si>
  <si>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</si>
  <si>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</si>
  <si>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</si>
  <si>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</si>
  <si>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</si>
  <si>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</si>
  <si>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</si>
  <si>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</si>
  <si>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</si>
  <si>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</si>
  <si>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</si>
  <si>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对外成套项目援助</t>
  </si>
  <si>
    <t xml:space="preserve">    对外一般物资援助</t>
  </si>
  <si>
    <t xml:space="preserve">    对外科技合作援助</t>
  </si>
  <si>
    <t xml:space="preserve">    对外优惠贷款援助及贴息</t>
  </si>
  <si>
    <t xml:space="preserve">    对外医疗援助</t>
  </si>
  <si>
    <t xml:space="preserve">    其他对外援助支出</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</si>
  <si>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</si>
  <si>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</si>
  <si>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</si>
  <si>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</si>
  <si>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</si>
  <si>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</si>
  <si>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</si>
  <si>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</si>
  <si>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</si>
  <si>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</si>
  <si>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</si>
  <si>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</si>
  <si>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</si>
  <si>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</si>
  <si>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</si>
  <si>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</si>
  <si>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</si>
  <si>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</si>
  <si>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</si>
  <si>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</si>
  <si>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</si>
  <si>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</si>
  <si>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</si>
  <si>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</si>
  <si>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</si>
  <si>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</si>
  <si>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</si>
  <si>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</si>
  <si>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</si>
  <si>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</si>
  <si>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</si>
  <si>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</si>
  <si>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</si>
  <si>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</si>
  <si>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2030699</t>
  </si>
  <si>
    <t xml:space="preserve">    其他国防动员支出</t>
  </si>
  <si>
    <t xml:space="preserve">  其他国防支出(款)</t>
  </si>
  <si>
    <t xml:space="preserve">    其他国防支出(项)</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</si>
  <si>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</si>
  <si>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</si>
  <si>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</si>
  <si>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</si>
  <si>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</si>
  <si>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</si>
  <si>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</si>
  <si>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</si>
  <si>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</si>
  <si>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</si>
  <si>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</si>
  <si>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</si>
  <si>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</si>
  <si>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</si>
  <si>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</si>
  <si>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</si>
  <si>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</si>
  <si>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</si>
  <si>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</si>
  <si>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</si>
  <si>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</si>
  <si>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</si>
  <si>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</si>
  <si>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</si>
  <si>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</si>
  <si>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</si>
  <si>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</si>
  <si>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</si>
  <si>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</si>
  <si>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</si>
  <si>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</si>
  <si>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</si>
  <si>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</si>
  <si>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</si>
  <si>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</si>
  <si>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</si>
  <si>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</si>
  <si>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</si>
  <si>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</si>
  <si>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</si>
  <si>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</si>
  <si>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</si>
  <si>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</si>
  <si>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</si>
  <si>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</si>
  <si>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</si>
  <si>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</si>
  <si>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</si>
  <si>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</si>
  <si>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</si>
  <si>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</si>
  <si>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</si>
  <si>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</si>
  <si>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</si>
  <si>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</si>
  <si>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</si>
  <si>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</si>
  <si>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</si>
  <si>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</si>
  <si>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</si>
  <si>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</si>
  <si>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</si>
  <si>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</si>
  <si>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</si>
  <si>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</si>
  <si>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</si>
  <si>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</si>
  <si>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</si>
  <si>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</si>
  <si>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</si>
  <si>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</si>
  <si>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</si>
  <si>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</si>
  <si>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</si>
  <si>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</si>
  <si>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</si>
  <si>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</si>
  <si>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</si>
  <si>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</si>
  <si>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</si>
  <si>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</si>
  <si>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</si>
  <si>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</si>
  <si>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</si>
  <si>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</si>
  <si>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</si>
  <si>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</si>
  <si>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</si>
  <si>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</si>
  <si>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</si>
  <si>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</si>
  <si>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</si>
  <si>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</si>
  <si>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</si>
  <si>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</si>
  <si>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</si>
  <si>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</si>
  <si>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</si>
  <si>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</si>
  <si>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</si>
  <si>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</si>
  <si>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</si>
  <si>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</si>
  <si>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</si>
  <si>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</si>
  <si>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</si>
  <si>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</si>
  <si>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</si>
  <si>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</si>
  <si>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</si>
  <si>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</si>
  <si>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</si>
  <si>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</si>
  <si>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</si>
  <si>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</si>
  <si>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</si>
  <si>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</si>
  <si>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</si>
  <si>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</si>
  <si>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</si>
  <si>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</si>
  <si>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</si>
  <si>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</si>
  <si>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</si>
  <si>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</si>
  <si>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</si>
  <si>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</si>
  <si>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</si>
  <si>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</si>
  <si>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</si>
  <si>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</si>
  <si>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</si>
  <si>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</si>
  <si>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</si>
  <si>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</si>
  <si>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</si>
  <si>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</si>
  <si>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</si>
  <si>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</si>
  <si>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</si>
  <si>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</si>
  <si>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</si>
  <si>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</si>
  <si>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</si>
  <si>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</si>
  <si>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</si>
  <si>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</si>
  <si>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</si>
  <si>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</si>
  <si>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</si>
  <si>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</si>
  <si>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</si>
  <si>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</si>
  <si>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</si>
  <si>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</si>
  <si>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</si>
  <si>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</si>
  <si>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</si>
  <si>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</si>
  <si>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</si>
  <si>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</si>
  <si>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</si>
  <si>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</si>
  <si>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</si>
  <si>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</si>
  <si>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</si>
  <si>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</si>
  <si>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</si>
  <si>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</si>
  <si>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</si>
  <si>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</si>
  <si>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</si>
  <si>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</si>
  <si>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</si>
  <si>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</si>
  <si>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</si>
  <si>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</si>
  <si>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</si>
  <si>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</si>
  <si>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</si>
  <si>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</si>
  <si>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</si>
  <si>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</si>
  <si>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</si>
  <si>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</si>
  <si>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</si>
  <si>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</si>
  <si>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</si>
  <si>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</si>
  <si>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</si>
  <si>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</si>
  <si>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</si>
  <si>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</si>
  <si>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</si>
  <si>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</si>
  <si>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</si>
  <si>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</si>
  <si>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</si>
  <si>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</si>
  <si>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</si>
  <si>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</si>
  <si>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</si>
  <si>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</si>
  <si>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</si>
  <si>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</si>
  <si>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</si>
  <si>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</si>
  <si>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</si>
  <si>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</si>
  <si>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</si>
  <si>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</si>
  <si>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</si>
  <si>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</si>
  <si>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</si>
  <si>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</si>
  <si>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</si>
  <si>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</si>
  <si>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</si>
  <si>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</si>
  <si>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</si>
  <si>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</si>
  <si>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</si>
  <si>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</si>
  <si>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</si>
  <si>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</si>
  <si>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</si>
  <si>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</si>
  <si>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</si>
  <si>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</si>
  <si>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</si>
  <si>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</si>
  <si>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</si>
  <si>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</si>
  <si>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</si>
  <si>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</si>
  <si>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</si>
  <si>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</si>
  <si>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</si>
  <si>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</si>
  <si>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</si>
  <si>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</si>
  <si>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财政对社会保险基金的补助</t>
  </si>
  <si>
    <t xml:space="preserve">    财政对基本养老保险基金的补助</t>
  </si>
  <si>
    <t xml:space="preserve">    财政对失业保险基金的补助</t>
  </si>
  <si>
    <t xml:space="preserve">    财政对基本医疗保险基金的补助</t>
  </si>
  <si>
    <t xml:space="preserve">    财政对工伤保险基金的补助</t>
  </si>
  <si>
    <t xml:space="preserve">    财政对生育保险基金的补助</t>
  </si>
  <si>
    <t xml:space="preserve">    财政对城乡居民基本养老保险基金的补助</t>
  </si>
  <si>
    <t xml:space="preserve">    财政对其他社会保险基金的补助</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</si>
  <si>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</si>
  <si>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</si>
  <si>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</si>
  <si>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</si>
  <si>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</si>
  <si>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</si>
  <si>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</si>
  <si>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</si>
  <si>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</si>
  <si>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</si>
  <si>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</si>
  <si>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</si>
  <si>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</si>
  <si>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</si>
  <si>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</si>
  <si>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</si>
  <si>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</si>
  <si>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</si>
  <si>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</si>
  <si>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</si>
  <si>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</si>
  <si>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特定就业政策支出</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</si>
  <si>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</si>
  <si>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</si>
  <si>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</si>
  <si>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</si>
  <si>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</si>
  <si>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</si>
  <si>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</si>
  <si>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</si>
  <si>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</si>
  <si>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</si>
  <si>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</si>
  <si>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</si>
  <si>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</si>
  <si>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</si>
  <si>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</si>
  <si>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</si>
  <si>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</si>
  <si>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</si>
  <si>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</si>
  <si>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</si>
  <si>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</si>
  <si>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</si>
  <si>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</si>
  <si>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</si>
  <si>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</si>
  <si>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</si>
  <si>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</si>
  <si>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</si>
  <si>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</si>
  <si>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</si>
  <si>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</si>
  <si>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</si>
  <si>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</si>
  <si>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</si>
  <si>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</si>
  <si>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</si>
  <si>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</si>
  <si>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</si>
  <si>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</si>
  <si>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</si>
  <si>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</si>
  <si>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</si>
  <si>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</si>
  <si>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特困人员供养</t>
  </si>
  <si>
    <t xml:space="preserve">    城市特困人员供养支出</t>
  </si>
  <si>
    <t xml:space="preserve">    农村五保供养支出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</si>
  <si>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</si>
  <si>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</si>
  <si>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</si>
  <si>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</si>
  <si>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</si>
  <si>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</si>
  <si>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其他社会保障和就业支出(款)</t>
  </si>
  <si>
    <t xml:space="preserve">    其他社会保障和就业支出(项)</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</si>
  <si>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</si>
  <si>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</si>
  <si>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</si>
  <si>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</si>
  <si>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</si>
  <si>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</si>
  <si>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</si>
  <si>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</si>
  <si>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</si>
  <si>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</si>
  <si>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</si>
  <si>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</si>
  <si>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</si>
  <si>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</si>
  <si>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</si>
  <si>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</si>
  <si>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</si>
  <si>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</si>
  <si>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</si>
  <si>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</si>
  <si>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</si>
  <si>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</si>
  <si>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</si>
  <si>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</si>
  <si>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</si>
  <si>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</si>
  <si>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</si>
  <si>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</si>
  <si>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</si>
  <si>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</si>
  <si>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</si>
  <si>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</si>
  <si>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医疗保障</t>
  </si>
  <si>
    <t xml:space="preserve">    行政单位医疗</t>
  </si>
  <si>
    <t xml:space="preserve">    事业单位医疗</t>
  </si>
  <si>
    <t xml:space="preserve">    公务员医疗补助</t>
  </si>
  <si>
    <t xml:space="preserve">    优抚对象医疗补助</t>
  </si>
  <si>
    <t xml:space="preserve">    新型农村合作医疗</t>
  </si>
  <si>
    <t xml:space="preserve">    城镇居民基本医疗保险</t>
  </si>
  <si>
    <t xml:space="preserve">    城乡医疗救助</t>
  </si>
  <si>
    <t xml:space="preserve">    疾病应急救助</t>
  </si>
  <si>
    <t xml:space="preserve">    其他医疗保障支出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</si>
  <si>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</si>
  <si>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</si>
  <si>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</si>
  <si>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</si>
  <si>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</si>
  <si>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</si>
  <si>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</si>
  <si>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</si>
  <si>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</si>
  <si>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</si>
  <si>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</si>
  <si>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</si>
  <si>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</si>
  <si>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其他医疗卫生与计划生育支出(款)</t>
  </si>
  <si>
    <t xml:space="preserve">    其他医疗卫生与计划生育支出(项)</t>
  </si>
  <si>
    <t>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</si>
  <si>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</si>
  <si>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</si>
  <si>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</si>
  <si>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</si>
  <si>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</si>
  <si>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</si>
  <si>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</si>
  <si>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</si>
  <si>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</si>
  <si>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</si>
  <si>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</si>
  <si>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</si>
  <si>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</si>
  <si>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</si>
  <si>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</si>
  <si>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</si>
  <si>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</si>
  <si>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排污费安排的支出</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</si>
  <si>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</si>
  <si>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</si>
  <si>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</si>
  <si>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</si>
  <si>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</si>
  <si>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</si>
  <si>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</si>
  <si>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</si>
  <si>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</si>
  <si>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</si>
  <si>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</si>
  <si>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</si>
  <si>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</si>
  <si>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</si>
  <si>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</si>
  <si>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</si>
  <si>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</si>
  <si>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</si>
  <si>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</si>
  <si>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</si>
  <si>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</si>
  <si>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</si>
  <si>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</si>
  <si>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</si>
  <si>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</si>
  <si>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</si>
  <si>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</si>
  <si>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</si>
  <si>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</si>
  <si>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</si>
  <si>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</si>
  <si>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</si>
  <si>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</si>
  <si>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</si>
  <si>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</si>
  <si>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</si>
  <si>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</si>
  <si>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</si>
  <si>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</si>
  <si>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</si>
  <si>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</si>
  <si>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</si>
  <si>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</si>
  <si>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</si>
  <si>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</si>
  <si>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</si>
  <si>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</si>
  <si>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</si>
  <si>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</si>
  <si>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</si>
  <si>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</si>
  <si>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</si>
  <si>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</si>
  <si>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</si>
  <si>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</si>
  <si>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</si>
  <si>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</si>
  <si>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</si>
  <si>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</si>
  <si>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</si>
  <si>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</si>
  <si>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</si>
  <si>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</si>
  <si>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</si>
  <si>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</si>
  <si>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</si>
  <si>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</si>
  <si>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</si>
  <si>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</si>
  <si>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</si>
  <si>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</si>
  <si>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</si>
  <si>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</si>
  <si>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</si>
  <si>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</si>
  <si>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</si>
  <si>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</si>
  <si>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</si>
  <si>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</si>
  <si>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</si>
  <si>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</si>
  <si>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</si>
  <si>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</si>
  <si>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</si>
  <si>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</si>
  <si>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</si>
  <si>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</si>
  <si>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</si>
  <si>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</si>
  <si>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综合财力补助</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</si>
  <si>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</si>
  <si>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</si>
  <si>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</si>
  <si>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</si>
  <si>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</si>
  <si>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</si>
  <si>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</si>
  <si>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</si>
  <si>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</si>
  <si>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</si>
  <si>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</si>
  <si>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</si>
  <si>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</si>
  <si>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</si>
  <si>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</si>
  <si>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</si>
  <si>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</si>
  <si>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</si>
  <si>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</si>
  <si>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</si>
  <si>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</si>
  <si>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</si>
  <si>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</si>
  <si>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</si>
  <si>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</si>
  <si>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</si>
  <si>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</si>
  <si>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</si>
  <si>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</si>
  <si>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</si>
  <si>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</si>
  <si>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</si>
  <si>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</si>
  <si>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</si>
  <si>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</si>
  <si>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</si>
  <si>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</si>
  <si>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</si>
  <si>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</si>
  <si>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</si>
  <si>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</si>
  <si>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</si>
  <si>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</si>
  <si>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</si>
  <si>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</si>
  <si>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</si>
  <si>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</si>
  <si>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</si>
  <si>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</si>
  <si>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水资源费安排的支出</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</si>
  <si>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</si>
  <si>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</si>
  <si>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</si>
  <si>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</si>
  <si>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</si>
  <si>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</si>
  <si>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</si>
  <si>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</si>
  <si>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</si>
  <si>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</si>
  <si>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</si>
  <si>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</si>
  <si>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</si>
  <si>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</si>
  <si>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</si>
  <si>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</si>
  <si>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</si>
  <si>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</si>
  <si>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</si>
  <si>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</si>
  <si>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</si>
  <si>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</si>
  <si>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产业化经营</t>
  </si>
  <si>
    <t xml:space="preserve">    科技示范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</si>
  <si>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</si>
  <si>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</si>
  <si>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</si>
  <si>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</si>
  <si>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</si>
  <si>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</si>
  <si>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</si>
  <si>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</si>
  <si>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</si>
  <si>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</si>
  <si>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</si>
  <si>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</si>
  <si>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小额担保贷款贴息</t>
  </si>
  <si>
    <t xml:space="preserve">    补充小额担保贷款基金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</si>
  <si>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</si>
  <si>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</si>
  <si>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</si>
  <si>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</si>
  <si>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</si>
  <si>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</si>
  <si>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</si>
  <si>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</si>
  <si>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</si>
  <si>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</si>
  <si>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公路新建</t>
  </si>
  <si>
    <t xml:space="preserve">    公路改建</t>
  </si>
  <si>
    <t xml:space="preserve">    公路养护</t>
  </si>
  <si>
    <t xml:space="preserve">    特大型桥梁建设</t>
  </si>
  <si>
    <t xml:space="preserve">    公路路政管理</t>
  </si>
  <si>
    <t xml:space="preserve">    公路和运输信息化建设</t>
  </si>
  <si>
    <t xml:space="preserve">    公路和运输安全</t>
  </si>
  <si>
    <t xml:space="preserve">    公路还贷专项</t>
  </si>
  <si>
    <t xml:space="preserve">    公路运输管理</t>
  </si>
  <si>
    <t xml:space="preserve">    公路客货运站(场)建设</t>
  </si>
  <si>
    <t xml:space="preserve">    公路和运输技术标准化建设</t>
  </si>
  <si>
    <t xml:space="preserve">    港口设施</t>
  </si>
  <si>
    <t xml:space="preserve">    航道维护</t>
  </si>
  <si>
    <t xml:space="preserve">    安全通信</t>
  </si>
  <si>
    <t xml:space="preserve">    三峡库区通航管理</t>
  </si>
  <si>
    <t xml:space="preserve">    航务管理</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</si>
  <si>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</si>
  <si>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</si>
  <si>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</si>
  <si>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</si>
  <si>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</si>
  <si>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</si>
  <si>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</si>
  <si>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</si>
  <si>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</si>
  <si>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</si>
  <si>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</si>
  <si>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</si>
  <si>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</si>
  <si>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</si>
  <si>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</si>
  <si>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</si>
  <si>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</si>
  <si>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</si>
  <si>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</si>
  <si>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</si>
  <si>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</si>
  <si>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</si>
  <si>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</si>
  <si>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</si>
  <si>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</si>
  <si>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</si>
  <si>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</si>
  <si>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</si>
  <si>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</si>
  <si>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</si>
  <si>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</si>
  <si>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</si>
  <si>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</si>
  <si>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</si>
  <si>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</si>
  <si>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车辆购置税用于老旧汽车报废更新补贴支出</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</si>
  <si>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</si>
  <si>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</si>
  <si>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</si>
  <si>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</si>
  <si>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</si>
  <si>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</si>
  <si>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</si>
  <si>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</si>
  <si>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</si>
  <si>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</si>
  <si>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</si>
  <si>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</si>
  <si>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</si>
  <si>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</si>
  <si>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</si>
  <si>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</si>
  <si>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</si>
  <si>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</si>
  <si>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</si>
  <si>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</si>
  <si>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</si>
  <si>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</si>
  <si>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</si>
  <si>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</si>
  <si>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</si>
  <si>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</si>
  <si>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</si>
  <si>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</si>
  <si>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</si>
  <si>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</si>
  <si>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</si>
  <si>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</si>
  <si>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</si>
  <si>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</si>
  <si>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</si>
  <si>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</si>
  <si>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</si>
  <si>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</si>
  <si>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</si>
  <si>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</si>
  <si>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</si>
  <si>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</si>
  <si>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</si>
  <si>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</si>
  <si>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</si>
  <si>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</si>
  <si>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</si>
  <si>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</si>
  <si>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</si>
  <si>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</si>
  <si>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</si>
  <si>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</si>
  <si>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</si>
  <si>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</si>
  <si>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</si>
  <si>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</si>
  <si>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</si>
  <si>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</si>
  <si>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</si>
  <si>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</si>
  <si>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</si>
  <si>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</si>
  <si>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</si>
  <si>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</si>
  <si>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</si>
  <si>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</si>
  <si>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</si>
  <si>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</si>
  <si>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</si>
  <si>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</si>
  <si>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</si>
  <si>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</si>
  <si>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</si>
  <si>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</si>
  <si>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</si>
  <si>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</si>
  <si>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</si>
  <si>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</si>
  <si>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</si>
  <si>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</si>
  <si>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</si>
  <si>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</si>
  <si>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</si>
  <si>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</si>
  <si>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</si>
  <si>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</si>
  <si>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</si>
  <si>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</si>
  <si>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</si>
  <si>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</si>
  <si>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</si>
  <si>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</si>
  <si>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</si>
  <si>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</si>
  <si>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</si>
  <si>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</si>
  <si>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</si>
  <si>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</si>
  <si>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</si>
  <si>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</si>
  <si>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</si>
  <si>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</si>
  <si>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</si>
  <si>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</si>
  <si>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</si>
  <si>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</si>
  <si>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</si>
  <si>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</si>
  <si>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</si>
  <si>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</si>
  <si>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</si>
  <si>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</si>
  <si>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</si>
  <si>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</si>
  <si>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</si>
  <si>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</si>
  <si>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</si>
  <si>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</si>
  <si>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</si>
  <si>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</si>
  <si>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地质及矿产资源调查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</si>
  <si>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</si>
  <si>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</si>
  <si>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</si>
  <si>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</si>
  <si>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</si>
  <si>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</si>
  <si>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</si>
  <si>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</si>
  <si>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</si>
  <si>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</si>
  <si>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</si>
  <si>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</si>
  <si>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</si>
  <si>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</si>
  <si>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</si>
  <si>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</si>
  <si>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</si>
  <si>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海洋工程排污费支出</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</si>
  <si>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</si>
  <si>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</si>
  <si>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</si>
  <si>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</si>
  <si>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</si>
  <si>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</si>
  <si>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</si>
  <si>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</si>
  <si>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</si>
  <si>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</si>
  <si>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</si>
  <si>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</si>
  <si>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</si>
  <si>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</si>
  <si>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</si>
  <si>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</si>
  <si>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</si>
  <si>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</si>
  <si>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</si>
  <si>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</si>
  <si>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</si>
  <si>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</si>
  <si>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</si>
  <si>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</si>
  <si>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</si>
  <si>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</si>
  <si>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</si>
  <si>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</si>
  <si>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</si>
  <si>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</si>
  <si>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</si>
  <si>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</si>
  <si>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</si>
  <si>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</si>
  <si>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</si>
  <si>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</si>
  <si>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</si>
  <si>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</si>
  <si>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</si>
  <si>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</si>
  <si>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</si>
  <si>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</si>
  <si>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</si>
  <si>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</si>
  <si>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</si>
  <si>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</si>
  <si>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</si>
  <si>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</si>
  <si>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</si>
  <si>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</si>
  <si>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</si>
  <si>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</si>
  <si>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</si>
  <si>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</si>
  <si>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</si>
  <si>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</si>
  <si>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</si>
  <si>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</si>
  <si>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</si>
  <si>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</si>
  <si>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</si>
  <si>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</si>
  <si>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</si>
  <si>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</si>
  <si>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</si>
  <si>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</si>
  <si>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</si>
  <si>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</si>
  <si>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</si>
  <si>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</si>
  <si>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</si>
  <si>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</si>
  <si>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</si>
  <si>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</si>
  <si>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国家留成油串换石油储备支出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</si>
  <si>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</si>
  <si>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</si>
  <si>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</si>
  <si>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</si>
  <si>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</si>
  <si>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</si>
  <si>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</si>
  <si>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</si>
  <si>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</si>
  <si>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</si>
  <si>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</si>
  <si>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</si>
  <si>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</si>
  <si>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</si>
  <si>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</si>
  <si>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</si>
  <si>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</si>
  <si>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</si>
  <si>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</si>
  <si>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</si>
  <si>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</si>
  <si>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</si>
  <si>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</si>
  <si>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</si>
  <si>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</si>
  <si>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</si>
  <si>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</si>
  <si>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</si>
  <si>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</si>
  <si>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</si>
  <si>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</si>
  <si>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</si>
  <si>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</si>
  <si>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</si>
  <si>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</si>
  <si>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</si>
  <si>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</si>
  <si>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</si>
  <si>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</si>
  <si>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</si>
  <si>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r>
      <rPr>
        <sz val="11"/>
        <rFont val="黑体"/>
        <family val="3"/>
        <charset val="134"/>
      </rPr>
      <t>附表</t>
    </r>
    <r>
      <rPr>
        <sz val="11"/>
        <rFont val="Times New Roman"/>
        <family val="1"/>
        <charset val="134"/>
      </rPr>
      <t>1-4</t>
    </r>
  </si>
  <si>
    <t>一般公共预算本级基本支出决算表</t>
  </si>
  <si>
    <t>301</t>
  </si>
  <si>
    <t>工资福利支出</t>
  </si>
  <si>
    <t>30101</t>
  </si>
  <si>
    <t xml:space="preserve">  基本工资</t>
  </si>
  <si>
    <t>30102</t>
  </si>
  <si>
    <t xml:space="preserve">  津贴补贴</t>
  </si>
  <si>
    <t>30103</t>
  </si>
  <si>
    <t xml:space="preserve">  奖金</t>
  </si>
  <si>
    <t>30104</t>
  </si>
  <si>
    <t xml:space="preserve">  其他社会保障缴费</t>
  </si>
  <si>
    <t>30106</t>
  </si>
  <si>
    <t xml:space="preserve">  伙食补助费</t>
  </si>
  <si>
    <t>30107</t>
  </si>
  <si>
    <t xml:space="preserve">  绩效工资</t>
  </si>
  <si>
    <t xml:space="preserve">  机关事业单位基本养老保险缴费</t>
  </si>
  <si>
    <t xml:space="preserve">  职业年金缴费</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</si>
  <si>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</si>
  <si>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</si>
  <si>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</si>
  <si>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</si>
  <si>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</si>
  <si>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</si>
  <si>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</si>
  <si>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</si>
  <si>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</si>
  <si>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</si>
  <si>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</si>
  <si>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</si>
  <si>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</si>
  <si>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</si>
  <si>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</si>
  <si>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</si>
  <si>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</si>
  <si>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</si>
  <si>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</si>
  <si>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</si>
  <si>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</si>
  <si>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</si>
  <si>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</si>
  <si>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</si>
  <si>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</si>
  <si>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</si>
  <si>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</si>
  <si>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</si>
  <si>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</si>
  <si>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</si>
  <si>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</si>
  <si>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</si>
  <si>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</si>
  <si>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</si>
  <si>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</si>
  <si>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</si>
  <si>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</si>
  <si>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</si>
  <si>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</si>
  <si>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</si>
  <si>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</si>
  <si>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</si>
  <si>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</si>
  <si>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</si>
  <si>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</si>
  <si>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</si>
  <si>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</si>
  <si>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</si>
  <si>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</si>
  <si>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</si>
  <si>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</si>
  <si>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</si>
  <si>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</si>
  <si>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</si>
  <si>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</si>
  <si>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</si>
  <si>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</si>
  <si>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</si>
  <si>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</si>
  <si>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</si>
  <si>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</si>
  <si>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30304</t>
  </si>
  <si>
    <t xml:space="preserve">  抚恤金</t>
  </si>
  <si>
    <t>30305</t>
  </si>
  <si>
    <t xml:space="preserve">  生活补助</t>
  </si>
  <si>
    <t>30306</t>
  </si>
  <si>
    <t xml:space="preserve">  救济费</t>
  </si>
  <si>
    <t>30307</t>
  </si>
  <si>
    <t xml:space="preserve">  医疗费</t>
  </si>
  <si>
    <t>30308</t>
  </si>
  <si>
    <t xml:space="preserve">  助学金</t>
  </si>
  <si>
    <t>30309</t>
  </si>
  <si>
    <t xml:space="preserve">  奖励金</t>
  </si>
  <si>
    <t>30310</t>
  </si>
  <si>
    <t xml:space="preserve">  生产补贴</t>
  </si>
  <si>
    <t>30311</t>
  </si>
  <si>
    <t xml:space="preserve">  住房公积金</t>
  </si>
  <si>
    <t xml:space="preserve">  采暖补贴</t>
  </si>
  <si>
    <t>30399</t>
  </si>
  <si>
    <t xml:space="preserve">  其他对个人和家庭的补助支出</t>
  </si>
  <si>
    <t>304</t>
  </si>
  <si>
    <t>对企事业单位的补贴</t>
  </si>
  <si>
    <t>30402</t>
  </si>
  <si>
    <t xml:space="preserve">  事业单位补贴</t>
  </si>
  <si>
    <t>310</t>
  </si>
  <si>
    <t>其他资本性支出</t>
  </si>
  <si>
    <t>31001</t>
  </si>
  <si>
    <t xml:space="preserve">  房屋建筑物购建</t>
  </si>
  <si>
    <t>31002</t>
  </si>
  <si>
    <t xml:space="preserve">  办公设备购置</t>
  </si>
  <si>
    <t>31003</t>
  </si>
  <si>
    <t xml:space="preserve">  专用设备购置</t>
  </si>
  <si>
    <t>31007</t>
  </si>
  <si>
    <t xml:space="preserve">  信息网络及软件购置更新</t>
  </si>
  <si>
    <t>31019</t>
  </si>
  <si>
    <t xml:space="preserve">  其他交通工具购置</t>
  </si>
  <si>
    <t>31099</t>
  </si>
  <si>
    <t xml:space="preserve">  其他资本性支出</t>
  </si>
  <si>
    <r>
      <rPr>
        <sz val="11"/>
        <rFont val="黑体"/>
        <family val="3"/>
        <charset val="134"/>
      </rPr>
      <t>附表</t>
    </r>
    <r>
      <rPr>
        <sz val="11"/>
        <rFont val="Times New Roman"/>
        <family val="1"/>
        <charset val="134"/>
      </rPr>
      <t>1-5</t>
    </r>
  </si>
  <si>
    <t>一般公共预算税收返还、一般性和专项转移支付分地区
安排情况表</t>
  </si>
  <si>
    <r>
      <rPr>
        <sz val="10.5"/>
        <rFont val="方正仿宋_GBK"/>
        <family val="4"/>
        <charset val="134"/>
      </rPr>
      <t>单位：万元</t>
    </r>
  </si>
  <si>
    <t>地区名称</t>
  </si>
  <si>
    <r>
      <rPr>
        <b/>
        <sz val="11"/>
        <rFont val="方正书宋_GBK"/>
        <family val="4"/>
        <charset val="134"/>
      </rPr>
      <t>税收返还</t>
    </r>
  </si>
  <si>
    <r>
      <rPr>
        <b/>
        <sz val="11"/>
        <rFont val="方正书宋_GBK"/>
        <family val="4"/>
        <charset val="134"/>
      </rPr>
      <t>一般性转移支付</t>
    </r>
  </si>
  <si>
    <t>专项转移支付</t>
  </si>
  <si>
    <r>
      <rPr>
        <b/>
        <sz val="9"/>
        <rFont val="方正书宋_GBK"/>
        <family val="4"/>
        <charset val="134"/>
      </rPr>
      <t>科目编码</t>
    </r>
  </si>
  <si>
    <r>
      <rPr>
        <b/>
        <sz val="9"/>
        <rFont val="方正书宋_GBK"/>
        <family val="4"/>
        <charset val="134"/>
      </rPr>
      <t>科目（单位）名称</t>
    </r>
  </si>
  <si>
    <r>
      <rPr>
        <b/>
        <sz val="9"/>
        <rFont val="方正书宋_GBK"/>
        <family val="4"/>
        <charset val="134"/>
      </rPr>
      <t>合计</t>
    </r>
  </si>
  <si>
    <t>迁安市</t>
  </si>
  <si>
    <r>
      <rPr>
        <sz val="9"/>
        <rFont val="方正仿宋_GBK"/>
        <family val="4"/>
        <charset val="134"/>
      </rPr>
      <t>一般公共服务支出类合计</t>
    </r>
  </si>
  <si>
    <t>一般公共预算专项转移支付分项目安排情况表</t>
  </si>
  <si>
    <t>项目名称</t>
  </si>
  <si>
    <t xml:space="preserve">  其他共产党事务支出</t>
  </si>
  <si>
    <t xml:space="preserve">  其他一般公共服务支出</t>
  </si>
  <si>
    <t xml:space="preserve">  对外宣传</t>
  </si>
  <si>
    <t xml:space="preserve">  其他外交支出</t>
  </si>
  <si>
    <t xml:space="preserve">  现役部队</t>
  </si>
  <si>
    <t xml:space="preserve">  国防科研事业</t>
  </si>
  <si>
    <t xml:space="preserve">  专项工程</t>
  </si>
  <si>
    <t xml:space="preserve">  其他国防支出</t>
  </si>
  <si>
    <t xml:space="preserve">  其他公共安全支出</t>
  </si>
  <si>
    <t xml:space="preserve">  其他教育支出</t>
  </si>
  <si>
    <t xml:space="preserve">  其他科学技术支出</t>
  </si>
  <si>
    <t xml:space="preserve">  其他文化体育与传媒支出</t>
  </si>
  <si>
    <t xml:space="preserve">  其他社会保障和就业支出</t>
  </si>
  <si>
    <t xml:space="preserve">  其他医疗卫生与计划生育支出</t>
  </si>
  <si>
    <t xml:space="preserve">    其中:排污费安排的支出</t>
  </si>
  <si>
    <t xml:space="preserve">  已垦草原退耕还草</t>
  </si>
  <si>
    <t xml:space="preserve">  能源节约利用</t>
  </si>
  <si>
    <t xml:space="preserve">  可再生能源</t>
  </si>
  <si>
    <t xml:space="preserve">  循环经济</t>
  </si>
  <si>
    <t xml:space="preserve">  其他节能环保支出</t>
  </si>
  <si>
    <t xml:space="preserve">  城乡社区规划与管理</t>
  </si>
  <si>
    <t xml:space="preserve">  城乡社区环境卫生</t>
  </si>
  <si>
    <t xml:space="preserve">  建设市场管理与监督</t>
  </si>
  <si>
    <t xml:space="preserve">  其他城乡社区支出</t>
  </si>
  <si>
    <t xml:space="preserve">    其中:水资源费安排的支出</t>
  </si>
  <si>
    <t xml:space="preserve">  其他农林水支出</t>
  </si>
  <si>
    <t xml:space="preserve">  其他交通运输支出</t>
  </si>
  <si>
    <r>
      <rPr>
        <sz val="12"/>
        <rFont val="Times New Roman"/>
        <family val="1"/>
        <charset val="134"/>
      </rPr>
      <t xml:space="preserve">  </t>
    </r>
    <r>
      <rPr>
        <sz val="12"/>
        <rFont val="宋体"/>
        <family val="1"/>
        <charset val="134"/>
      </rPr>
      <t>安全生产监管</t>
    </r>
  </si>
  <si>
    <r>
      <rPr>
        <sz val="12"/>
        <rFont val="Times New Roman"/>
        <family val="1"/>
        <charset val="134"/>
      </rPr>
      <t xml:space="preserve">  </t>
    </r>
    <r>
      <rPr>
        <sz val="12"/>
        <rFont val="宋体"/>
        <family val="1"/>
        <charset val="134"/>
      </rPr>
      <t>国有资产监管</t>
    </r>
  </si>
  <si>
    <r>
      <rPr>
        <sz val="12"/>
        <rFont val="Times New Roman"/>
        <family val="1"/>
        <charset val="134"/>
      </rPr>
      <t xml:space="preserve">  </t>
    </r>
    <r>
      <rPr>
        <sz val="12"/>
        <rFont val="宋体"/>
        <family val="1"/>
        <charset val="134"/>
      </rPr>
      <t>支持中小企业发展和管理支出</t>
    </r>
  </si>
  <si>
    <r>
      <rPr>
        <sz val="12"/>
        <rFont val="Times New Roman"/>
        <family val="1"/>
        <charset val="134"/>
      </rPr>
      <t xml:space="preserve">  </t>
    </r>
    <r>
      <rPr>
        <sz val="12"/>
        <rFont val="宋体"/>
        <family val="1"/>
        <charset val="134"/>
      </rPr>
      <t>其他资源勘探信息等支出</t>
    </r>
  </si>
  <si>
    <r>
      <rPr>
        <sz val="12"/>
        <rFont val="Times New Roman"/>
        <family val="1"/>
        <charset val="134"/>
      </rPr>
      <t xml:space="preserve">  </t>
    </r>
    <r>
      <rPr>
        <sz val="12"/>
        <rFont val="宋体"/>
        <family val="1"/>
        <charset val="134"/>
      </rPr>
      <t>商业流通事务</t>
    </r>
  </si>
  <si>
    <r>
      <rPr>
        <sz val="12"/>
        <rFont val="Times New Roman"/>
        <family val="1"/>
        <charset val="134"/>
      </rPr>
      <t xml:space="preserve">  </t>
    </r>
    <r>
      <rPr>
        <sz val="12"/>
        <rFont val="宋体"/>
        <family val="1"/>
        <charset val="134"/>
      </rPr>
      <t>旅游业管理与服务支出</t>
    </r>
  </si>
  <si>
    <r>
      <rPr>
        <sz val="12"/>
        <rFont val="Times New Roman"/>
        <family val="1"/>
        <charset val="134"/>
      </rPr>
      <t xml:space="preserve">  </t>
    </r>
    <r>
      <rPr>
        <sz val="12"/>
        <rFont val="宋体"/>
        <family val="1"/>
        <charset val="134"/>
      </rPr>
      <t>涉外发展服务支出</t>
    </r>
  </si>
  <si>
    <r>
      <rPr>
        <sz val="12"/>
        <rFont val="Times New Roman"/>
        <family val="1"/>
        <charset val="134"/>
      </rPr>
      <t xml:space="preserve">  </t>
    </r>
    <r>
      <rPr>
        <sz val="12"/>
        <rFont val="宋体"/>
        <family val="1"/>
        <charset val="134"/>
      </rPr>
      <t>其他商业服务业等支出</t>
    </r>
  </si>
  <si>
    <r>
      <rPr>
        <sz val="12"/>
        <rFont val="Times New Roman"/>
        <family val="1"/>
        <charset val="134"/>
      </rPr>
      <t xml:space="preserve">  </t>
    </r>
    <r>
      <rPr>
        <sz val="12"/>
        <rFont val="宋体"/>
        <family val="1"/>
        <charset val="134"/>
      </rPr>
      <t>金融部门行政支出</t>
    </r>
  </si>
  <si>
    <r>
      <rPr>
        <sz val="12"/>
        <rFont val="Times New Roman"/>
        <family val="1"/>
        <charset val="134"/>
      </rPr>
      <t xml:space="preserve">  </t>
    </r>
    <r>
      <rPr>
        <sz val="12"/>
        <rFont val="宋体"/>
        <family val="1"/>
        <charset val="134"/>
      </rPr>
      <t>金融部门监管支出</t>
    </r>
  </si>
  <si>
    <r>
      <rPr>
        <sz val="12"/>
        <rFont val="Times New Roman"/>
        <family val="1"/>
        <charset val="134"/>
      </rPr>
      <t xml:space="preserve">  </t>
    </r>
    <r>
      <rPr>
        <sz val="12"/>
        <rFont val="宋体"/>
        <family val="1"/>
        <charset val="134"/>
      </rPr>
      <t>金融发展支出</t>
    </r>
  </si>
  <si>
    <r>
      <rPr>
        <sz val="12"/>
        <rFont val="Times New Roman"/>
        <family val="1"/>
        <charset val="134"/>
      </rPr>
      <t xml:space="preserve">  </t>
    </r>
    <r>
      <rPr>
        <sz val="12"/>
        <rFont val="宋体"/>
        <family val="1"/>
        <charset val="134"/>
      </rPr>
      <t>金融调控支出</t>
    </r>
  </si>
  <si>
    <r>
      <rPr>
        <sz val="12"/>
        <rFont val="Times New Roman"/>
        <family val="1"/>
        <charset val="134"/>
      </rPr>
      <t xml:space="preserve">  </t>
    </r>
    <r>
      <rPr>
        <sz val="12"/>
        <rFont val="宋体"/>
        <family val="1"/>
        <charset val="134"/>
      </rPr>
      <t>其他金融支出</t>
    </r>
  </si>
  <si>
    <r>
      <rPr>
        <sz val="12"/>
        <rFont val="Times New Roman"/>
        <family val="1"/>
        <charset val="134"/>
      </rPr>
      <t xml:space="preserve">  </t>
    </r>
    <r>
      <rPr>
        <sz val="12"/>
        <rFont val="宋体"/>
        <family val="1"/>
        <charset val="134"/>
      </rPr>
      <t>一般公共服务</t>
    </r>
  </si>
  <si>
    <r>
      <rPr>
        <sz val="12"/>
        <rFont val="Times New Roman"/>
        <family val="1"/>
        <charset val="134"/>
      </rPr>
      <t xml:space="preserve">  </t>
    </r>
    <r>
      <rPr>
        <sz val="12"/>
        <rFont val="宋体"/>
        <family val="1"/>
        <charset val="134"/>
      </rPr>
      <t>教育</t>
    </r>
  </si>
  <si>
    <r>
      <rPr>
        <sz val="12"/>
        <rFont val="Times New Roman"/>
        <family val="1"/>
        <charset val="134"/>
      </rPr>
      <t xml:space="preserve">  </t>
    </r>
    <r>
      <rPr>
        <sz val="12"/>
        <rFont val="宋体"/>
        <family val="1"/>
        <charset val="134"/>
      </rPr>
      <t>文化体育与传媒</t>
    </r>
  </si>
  <si>
    <r>
      <rPr>
        <sz val="12"/>
        <rFont val="Times New Roman"/>
        <family val="1"/>
        <charset val="134"/>
      </rPr>
      <t xml:space="preserve">  </t>
    </r>
    <r>
      <rPr>
        <sz val="12"/>
        <rFont val="宋体"/>
        <family val="1"/>
        <charset val="134"/>
      </rPr>
      <t>医疗卫生</t>
    </r>
  </si>
  <si>
    <r>
      <rPr>
        <sz val="12"/>
        <rFont val="Times New Roman"/>
        <family val="1"/>
        <charset val="134"/>
      </rPr>
      <t xml:space="preserve">  </t>
    </r>
    <r>
      <rPr>
        <sz val="12"/>
        <rFont val="宋体"/>
        <family val="1"/>
        <charset val="134"/>
      </rPr>
      <t>节能环保</t>
    </r>
  </si>
  <si>
    <r>
      <rPr>
        <sz val="12"/>
        <rFont val="Times New Roman"/>
        <family val="1"/>
        <charset val="134"/>
      </rPr>
      <t xml:space="preserve">  </t>
    </r>
    <r>
      <rPr>
        <sz val="12"/>
        <rFont val="宋体"/>
        <family val="1"/>
        <charset val="134"/>
      </rPr>
      <t>农业</t>
    </r>
  </si>
  <si>
    <r>
      <rPr>
        <sz val="12"/>
        <rFont val="Times New Roman"/>
        <family val="1"/>
        <charset val="134"/>
      </rPr>
      <t xml:space="preserve">  </t>
    </r>
    <r>
      <rPr>
        <sz val="12"/>
        <rFont val="宋体"/>
        <family val="1"/>
        <charset val="134"/>
      </rPr>
      <t>交通运输</t>
    </r>
  </si>
  <si>
    <r>
      <rPr>
        <sz val="12"/>
        <rFont val="Times New Roman"/>
        <family val="1"/>
        <charset val="134"/>
      </rPr>
      <t xml:space="preserve">  </t>
    </r>
    <r>
      <rPr>
        <sz val="12"/>
        <rFont val="宋体"/>
        <family val="1"/>
        <charset val="134"/>
      </rPr>
      <t>住房保障</t>
    </r>
  </si>
  <si>
    <r>
      <rPr>
        <sz val="12"/>
        <rFont val="Times New Roman"/>
        <family val="1"/>
        <charset val="134"/>
      </rPr>
      <t xml:space="preserve">  </t>
    </r>
    <r>
      <rPr>
        <sz val="12"/>
        <rFont val="宋体"/>
        <family val="1"/>
        <charset val="134"/>
      </rPr>
      <t>其他支出</t>
    </r>
  </si>
  <si>
    <r>
      <rPr>
        <sz val="12"/>
        <rFont val="Times New Roman"/>
        <family val="1"/>
        <charset val="134"/>
      </rPr>
      <t xml:space="preserve">  </t>
    </r>
    <r>
      <rPr>
        <sz val="12"/>
        <rFont val="宋体"/>
        <family val="1"/>
        <charset val="134"/>
      </rPr>
      <t>国土资源事务</t>
    </r>
  </si>
  <si>
    <r>
      <rPr>
        <sz val="12"/>
        <rFont val="Times New Roman"/>
        <family val="1"/>
        <charset val="134"/>
      </rPr>
      <t xml:space="preserve">  </t>
    </r>
    <r>
      <rPr>
        <sz val="12"/>
        <rFont val="宋体"/>
        <family val="1"/>
        <charset val="134"/>
      </rPr>
      <t>海洋管理事务</t>
    </r>
  </si>
  <si>
    <r>
      <rPr>
        <sz val="12"/>
        <rFont val="Times New Roman"/>
        <family val="1"/>
        <charset val="134"/>
      </rPr>
      <t xml:space="preserve">  </t>
    </r>
    <r>
      <rPr>
        <sz val="12"/>
        <rFont val="宋体"/>
        <family val="1"/>
        <charset val="134"/>
      </rPr>
      <t>测绘事务</t>
    </r>
  </si>
  <si>
    <r>
      <rPr>
        <sz val="12"/>
        <rFont val="Times New Roman"/>
        <family val="1"/>
        <charset val="134"/>
      </rPr>
      <t xml:space="preserve">  </t>
    </r>
    <r>
      <rPr>
        <sz val="12"/>
        <rFont val="宋体"/>
        <family val="1"/>
        <charset val="134"/>
      </rPr>
      <t>地震事务</t>
    </r>
  </si>
  <si>
    <r>
      <rPr>
        <sz val="12"/>
        <rFont val="Times New Roman"/>
        <family val="1"/>
        <charset val="134"/>
      </rPr>
      <t xml:space="preserve">  </t>
    </r>
    <r>
      <rPr>
        <sz val="12"/>
        <rFont val="宋体"/>
        <family val="1"/>
        <charset val="134"/>
      </rPr>
      <t>气象事务</t>
    </r>
  </si>
  <si>
    <r>
      <rPr>
        <sz val="12"/>
        <rFont val="Times New Roman"/>
        <family val="1"/>
        <charset val="134"/>
      </rPr>
      <t xml:space="preserve">  </t>
    </r>
    <r>
      <rPr>
        <sz val="12"/>
        <rFont val="宋体"/>
        <family val="1"/>
        <charset val="134"/>
      </rPr>
      <t>其他国土海洋气象等支出</t>
    </r>
  </si>
  <si>
    <r>
      <rPr>
        <sz val="12"/>
        <rFont val="Times New Roman"/>
        <family val="1"/>
        <charset val="134"/>
      </rPr>
      <t xml:space="preserve">  </t>
    </r>
    <r>
      <rPr>
        <sz val="12"/>
        <rFont val="宋体"/>
        <family val="1"/>
        <charset val="134"/>
      </rPr>
      <t>保障性安居工程支出</t>
    </r>
  </si>
  <si>
    <r>
      <rPr>
        <sz val="12"/>
        <rFont val="Times New Roman"/>
        <family val="1"/>
        <charset val="134"/>
      </rPr>
      <t xml:space="preserve">  </t>
    </r>
    <r>
      <rPr>
        <sz val="12"/>
        <rFont val="宋体"/>
        <family val="1"/>
        <charset val="134"/>
      </rPr>
      <t>住房改革支出</t>
    </r>
  </si>
  <si>
    <r>
      <rPr>
        <sz val="12"/>
        <rFont val="Times New Roman"/>
        <family val="1"/>
        <charset val="134"/>
      </rPr>
      <t xml:space="preserve">  </t>
    </r>
    <r>
      <rPr>
        <sz val="12"/>
        <rFont val="宋体"/>
        <family val="1"/>
        <charset val="134"/>
      </rPr>
      <t>城乡社区住宅</t>
    </r>
  </si>
  <si>
    <r>
      <rPr>
        <sz val="12"/>
        <rFont val="Times New Roman"/>
        <family val="1"/>
        <charset val="134"/>
      </rPr>
      <t xml:space="preserve">  </t>
    </r>
    <r>
      <rPr>
        <sz val="12"/>
        <rFont val="宋体"/>
        <family val="1"/>
        <charset val="134"/>
      </rPr>
      <t>粮油事务</t>
    </r>
  </si>
  <si>
    <r>
      <rPr>
        <sz val="12"/>
        <rFont val="Times New Roman"/>
        <family val="1"/>
        <charset val="134"/>
      </rPr>
      <t xml:space="preserve">  </t>
    </r>
    <r>
      <rPr>
        <sz val="12"/>
        <rFont val="宋体"/>
        <family val="1"/>
        <charset val="134"/>
      </rPr>
      <t>物资事务</t>
    </r>
  </si>
  <si>
    <r>
      <rPr>
        <sz val="12"/>
        <rFont val="Times New Roman"/>
        <family val="1"/>
        <charset val="134"/>
      </rPr>
      <t xml:space="preserve">  </t>
    </r>
    <r>
      <rPr>
        <sz val="12"/>
        <rFont val="宋体"/>
        <family val="1"/>
        <charset val="134"/>
      </rPr>
      <t>能源储备</t>
    </r>
  </si>
  <si>
    <r>
      <rPr>
        <sz val="12"/>
        <rFont val="Times New Roman"/>
        <family val="1"/>
        <charset val="134"/>
      </rPr>
      <t xml:space="preserve">  </t>
    </r>
    <r>
      <rPr>
        <sz val="12"/>
        <rFont val="宋体"/>
        <family val="1"/>
        <charset val="134"/>
      </rPr>
      <t>粮油储备</t>
    </r>
  </si>
  <si>
    <r>
      <rPr>
        <sz val="12"/>
        <rFont val="Times New Roman"/>
        <family val="1"/>
        <charset val="134"/>
      </rPr>
      <t xml:space="preserve">  </t>
    </r>
    <r>
      <rPr>
        <sz val="12"/>
        <rFont val="宋体"/>
        <family val="1"/>
        <charset val="134"/>
      </rPr>
      <t>重要商品储备</t>
    </r>
  </si>
  <si>
    <t>预备费</t>
  </si>
  <si>
    <r>
      <rPr>
        <sz val="12"/>
        <rFont val="宋体"/>
        <family val="1"/>
        <charset val="134"/>
      </rPr>
      <t>其他支出</t>
    </r>
    <r>
      <rPr>
        <sz val="12"/>
        <rFont val="Times New Roman"/>
        <family val="1"/>
        <charset val="134"/>
      </rPr>
      <t>(</t>
    </r>
    <r>
      <rPr>
        <sz val="12"/>
        <rFont val="宋体"/>
        <family val="1"/>
        <charset val="134"/>
      </rPr>
      <t>类</t>
    </r>
    <r>
      <rPr>
        <sz val="12"/>
        <rFont val="Times New Roman"/>
        <family val="1"/>
        <charset val="134"/>
      </rPr>
      <t>)</t>
    </r>
  </si>
  <si>
    <r>
      <rPr>
        <sz val="12"/>
        <rFont val="Times New Roman"/>
        <family val="1"/>
        <charset val="134"/>
      </rPr>
      <t xml:space="preserve">  </t>
    </r>
    <r>
      <rPr>
        <sz val="12"/>
        <rFont val="宋体"/>
        <family val="1"/>
        <charset val="134"/>
      </rPr>
      <t>年初预留</t>
    </r>
  </si>
  <si>
    <r>
      <rPr>
        <sz val="12"/>
        <rFont val="Times New Roman"/>
        <family val="1"/>
        <charset val="134"/>
      </rPr>
      <t xml:space="preserve">  </t>
    </r>
    <r>
      <rPr>
        <sz val="12"/>
        <rFont val="宋体"/>
        <family val="1"/>
        <charset val="134"/>
      </rPr>
      <t>其他支出</t>
    </r>
    <r>
      <rPr>
        <sz val="12"/>
        <rFont val="Times New Roman"/>
        <family val="1"/>
        <charset val="134"/>
      </rPr>
      <t>(</t>
    </r>
    <r>
      <rPr>
        <sz val="12"/>
        <rFont val="宋体"/>
        <family val="1"/>
        <charset val="134"/>
      </rPr>
      <t>款</t>
    </r>
    <r>
      <rPr>
        <sz val="12"/>
        <rFont val="Times New Roman"/>
        <family val="1"/>
        <charset val="134"/>
      </rPr>
      <t>)</t>
    </r>
  </si>
  <si>
    <r>
      <rPr>
        <sz val="12"/>
        <rFont val="Times New Roman"/>
        <family val="1"/>
        <charset val="134"/>
      </rPr>
      <t xml:space="preserve">  </t>
    </r>
    <r>
      <rPr>
        <sz val="12"/>
        <rFont val="宋体"/>
        <family val="1"/>
        <charset val="134"/>
      </rPr>
      <t>中央政府国内债务付息支出</t>
    </r>
  </si>
  <si>
    <r>
      <rPr>
        <sz val="12"/>
        <rFont val="Times New Roman"/>
        <family val="1"/>
        <charset val="134"/>
      </rPr>
      <t xml:space="preserve">  </t>
    </r>
    <r>
      <rPr>
        <sz val="12"/>
        <rFont val="宋体"/>
        <family val="1"/>
        <charset val="134"/>
      </rPr>
      <t>中央政府国外债务付息支出</t>
    </r>
  </si>
  <si>
    <r>
      <rPr>
        <sz val="12"/>
        <rFont val="Times New Roman"/>
        <family val="1"/>
        <charset val="134"/>
      </rPr>
      <t xml:space="preserve">  </t>
    </r>
    <r>
      <rPr>
        <sz val="12"/>
        <rFont val="宋体"/>
        <family val="1"/>
        <charset val="134"/>
      </rPr>
      <t>地方政府一般债务付息支出</t>
    </r>
  </si>
  <si>
    <r>
      <rPr>
        <sz val="12"/>
        <rFont val="Times New Roman"/>
        <family val="1"/>
        <charset val="134"/>
      </rPr>
      <t xml:space="preserve">  </t>
    </r>
    <r>
      <rPr>
        <sz val="12"/>
        <rFont val="宋体"/>
        <family val="1"/>
        <charset val="134"/>
      </rPr>
      <t>中央政府国内债务发行费用支出</t>
    </r>
  </si>
  <si>
    <r>
      <rPr>
        <sz val="12"/>
        <rFont val="Times New Roman"/>
        <family val="1"/>
        <charset val="134"/>
      </rPr>
      <t xml:space="preserve">  </t>
    </r>
    <r>
      <rPr>
        <sz val="12"/>
        <rFont val="宋体"/>
        <family val="1"/>
        <charset val="134"/>
      </rPr>
      <t>中央政府国外债务发行费用支出</t>
    </r>
  </si>
  <si>
    <r>
      <rPr>
        <sz val="12"/>
        <rFont val="Times New Roman"/>
        <family val="1"/>
        <charset val="134"/>
      </rPr>
      <t xml:space="preserve">  </t>
    </r>
    <r>
      <rPr>
        <sz val="12"/>
        <rFont val="宋体"/>
        <family val="1"/>
        <charset val="134"/>
      </rPr>
      <t>地方政府一般债务发行费用支出</t>
    </r>
  </si>
  <si>
    <t>关于提前下达部分2016年城市管网专项资金的通知</t>
  </si>
  <si>
    <t>关于提前下达2016年政策性应急供应粮食仓储设施维修改造补助资金指标的通知</t>
  </si>
  <si>
    <t>关于提前下达2016年中央外贸发展专项资金预算指标的通知</t>
  </si>
  <si>
    <t>关于提前下达2016年工业转型升级预算指标的通知</t>
  </si>
  <si>
    <t>关于提前下达2016年外贸发展专项资金（进口贴息）的通知</t>
  </si>
  <si>
    <t>关于提前下达2016年电子商务建设专项资金的通知</t>
  </si>
  <si>
    <t>关于下达2016年重点防护林工程中央基建投资预算（拨款）的通知</t>
  </si>
  <si>
    <t>关于下达2016年中央企业发展专项资金的通知</t>
  </si>
  <si>
    <t>关于下达2015年第三批外经贸发展（提升国际化经营能力）专项资金的通知</t>
  </si>
  <si>
    <t>关于下达2016年县级食品安全检验检测资源整合试点项目中央基建投资预算（拨款）的通知</t>
  </si>
  <si>
    <t>关于下达2016年森林保护项目中央基建投资预算（拨款）的通知</t>
  </si>
  <si>
    <t>关于下达2016年京津冀及重点地区污染治理工程（第二批）中央基建投资预算（拨款）的通知</t>
  </si>
  <si>
    <t>关于清算下达2016年中央外贸发展专项资金的通知</t>
  </si>
  <si>
    <t>关于下达2016年卫生计生领域第二批中央基建投资预算（拨款）的通知</t>
  </si>
  <si>
    <t>关于下达2016年草原防火等项目中央基建投资预算（拨款）的通知</t>
  </si>
  <si>
    <t>关于调整2016年京津冀及重点地区污染治理工程中央基建投资预算（拨款）的通知</t>
  </si>
  <si>
    <t>关于对中央财政预拨的2016年工业企业结构调整专项奖补资金调整分配的通知</t>
  </si>
  <si>
    <t>关于下达2016年中央对外经贸发展专项资金（进口贴息项目）的通知</t>
  </si>
  <si>
    <t>关于调整细化2016年省级支持优势产业发展专项资金的通知</t>
  </si>
  <si>
    <t>关于下达2016年省级工业转型升级专项资金支出预算（拨款）的通知</t>
  </si>
  <si>
    <t>关于清算铁矿石大豆进口贴息资金的通知</t>
  </si>
  <si>
    <t>调整细化2016年省级支持优势产业发展专项资金的通知</t>
  </si>
  <si>
    <t>关于下达2016年卫生计生领域第一批中央基建投资预算（拨款）的通知</t>
  </si>
  <si>
    <t>关于下达2016年义务教育学校建设中央基建投资预算（拨款）的通知</t>
  </si>
  <si>
    <t>关于下达2016年边远艰苦地区农村学校教师周转宿舍建设（二期）中央基建投资预算（拨款）的通知</t>
  </si>
  <si>
    <t>关于下达节能减排补助资金（第一批）的通知</t>
  </si>
  <si>
    <t>关于提前下达2016年中央补助地方公共文化服务体系建设专项资金</t>
  </si>
  <si>
    <t>关于提前下达2016年普通高中国家助学金中央补助资金预算的通知</t>
  </si>
  <si>
    <t>关于提前下达2016年中等职业教育免学费和助学金中央补助经费预算的通知</t>
  </si>
  <si>
    <t>关于提前下达2016年现代职业教育质量提升计划中央补助资金预算的通知</t>
  </si>
  <si>
    <t>关于提前下达2016年支持学前教育发展中央专项资金预算的通知</t>
  </si>
  <si>
    <t>关于提前下达2016年省级宣传文化专项补助资金的通知</t>
  </si>
  <si>
    <t>关于提前下达2016年省级文化产业发展引导资金的通知</t>
  </si>
  <si>
    <t>关于提前下达2016年科技型中小企业发展专项资金的通知</t>
  </si>
  <si>
    <t>关于提前下达2016年省级非物质文化遗产保护专项资金的通知</t>
  </si>
  <si>
    <t>关于提前下达2016年省级文化服务体制建设补助资金（第二批）的通知</t>
  </si>
  <si>
    <t>关于提前下达2016年省级文化服务体制建设补助资金（第三批）的通知</t>
  </si>
  <si>
    <t>关于提前下达2016年支持市县科技创新专项资金（第三批）的通知</t>
  </si>
  <si>
    <t>关于提前下达2016年支持学前教育发展省级专项资金预算的通知</t>
  </si>
  <si>
    <t>关于提前下达2016年省级中等职业教育综合补助经费预算的通知</t>
  </si>
  <si>
    <t>关于提前下达2016年省级文物保护专项资金的通知</t>
  </si>
  <si>
    <t>关于提前下达2016年省级文化产业发展引导资金（第二批）的通知</t>
  </si>
  <si>
    <t>关于追加2016年普通高中国家助学金中央补助资金预算的通知</t>
  </si>
  <si>
    <t>关于下达2016年支持学前教育发展中央专项资金预算的通知</t>
  </si>
  <si>
    <t>关于下达2016年中等职业教育免学费和助学金中央补助资金预算的通知</t>
  </si>
  <si>
    <t>关于下达2016年中央补助地方公共文化服务体系建设专项资金预算的通知</t>
  </si>
  <si>
    <t>关于下达2016年现代职业教育质量提升计划专项资金预算的通知</t>
  </si>
  <si>
    <t>关于下达2016年中央文化产业发展专项资金的通知</t>
  </si>
  <si>
    <t>关于调整细化2016年支持市县科技创新专项资金的通知</t>
  </si>
  <si>
    <t>关于预拨2016年秋季普通高中免学杂费中央补助经费预算的通知</t>
  </si>
  <si>
    <t>关于下达2016年秋季建档立卡学生资助省级补助资金的通知</t>
  </si>
  <si>
    <t>关于下达2016年省级中等职业教育综合补助经费（第二批）预算的通知</t>
  </si>
  <si>
    <t>关于调整下达2016年现代职业教育质量提升计划中央补助资金预算的通知</t>
  </si>
  <si>
    <t>关于下达支持市县科技创新专项资金的通知</t>
  </si>
  <si>
    <t>关于下达2016年中小学薄弱学校改造省级专项补助资金预算的通知</t>
  </si>
  <si>
    <t>关于拨付2016年度第二笔中央财政农业保险保费补贴资金的通知</t>
  </si>
  <si>
    <t>关于提前下达2016年中央财政森林生态效益补偿资金的通知</t>
  </si>
  <si>
    <t>关于提前下达2016年部分中央农业专项转移支付指标的通知（农机推广、农业生产自救、农村土地承包确权）</t>
  </si>
  <si>
    <t>关于提前下达2016年完善退耕还林政策补助资金的通知</t>
  </si>
  <si>
    <t>关于提前下达2016年中央财政现代农业生产发展资金（支持农民专业合作组织发展）预算指标的通知</t>
  </si>
  <si>
    <t>关于提前下达2016年中央财政林业补助资金的通知</t>
  </si>
  <si>
    <t>关于提前下达2016年部分中央畜牧专项转移支付指标的通知</t>
  </si>
  <si>
    <t>关于提前下达2016年部分水利项目中央补助资金的通知</t>
  </si>
  <si>
    <t>关于提前下达2016年省级动物防疫等配套资金指标的通知</t>
  </si>
  <si>
    <t>关于提前下达2016年农业科技成果转化与示范补助（第二批）资金的通知</t>
  </si>
  <si>
    <t>关于提前下达2016年新型农业经营主体示范带动项目省级专项转移支付指标的通知</t>
  </si>
  <si>
    <t>关于提前下达2016年农村土地承包经营权确权登记颁证、农机深松和购置补助等省级专项转移支付指标的通知</t>
  </si>
  <si>
    <t>关于提前下达2016年农田水利设施建设和水土保持、防汛抗旱等省级专项转移支付资金的通知</t>
  </si>
  <si>
    <t>2016年森林公安转移支付</t>
  </si>
  <si>
    <t>2016年有害生物防治</t>
  </si>
  <si>
    <t>关于下达2016年省级农田水利设施建设等专项转移支付的通知</t>
  </si>
  <si>
    <t>关于下达2016年农村新民居建设第二批省级补助资金的通知</t>
  </si>
  <si>
    <t>关于下达部分中央水利专项补助资金的通知</t>
  </si>
  <si>
    <t>关于下达2016年地下水超采</t>
  </si>
  <si>
    <t>关于下达特大防汛抗旱中央补助资金的通知</t>
  </si>
  <si>
    <t>关于调整2016年中央及省级农机购置和农机深松补贴资金的通知</t>
  </si>
  <si>
    <t>关于调整2016年部分农田水利设施维修养护中央补助资金指标的通知</t>
  </si>
  <si>
    <t>关于下达2016年现代农业生产发展（支持农民专业合作组织发展）中央补助资金的通知</t>
  </si>
  <si>
    <t>关于下达2016年农业支持保护中央补贴资金的通知</t>
  </si>
  <si>
    <t>关于下达2016年中央现代农业生产发展资金的通知</t>
  </si>
  <si>
    <t>关于下达2016年动物防疫中央补助经费的通知</t>
  </si>
  <si>
    <t>关于下达第二批中央农机购置补助资金的通知</t>
  </si>
  <si>
    <t>关于下达2016年中央财政农业技术推广与服务(农民培训）补助资金的通知</t>
  </si>
  <si>
    <t>关于下达2016年第一批农业综合开发产业化经营项目省级配套资金的通知</t>
  </si>
  <si>
    <t>关于下达2016年农机深松作业任务的通知</t>
  </si>
  <si>
    <t>关于下达2016年第二批农业综合开发土地治理项目省级配套资金的通知</t>
  </si>
  <si>
    <t>关于提前下达2016年就业补助资金预算指标的通知</t>
  </si>
  <si>
    <t>关于提前下达2016年中央孤儿基本生活保障补助资金预算指标的通知</t>
  </si>
  <si>
    <t>关于提前下达中央2016年重大公共卫生服务补助资金预算指标的通知</t>
  </si>
  <si>
    <t>关于提前下达中央2016年基本公共卫生服务项目补助资金预算指标的通知</t>
  </si>
  <si>
    <t>关于提前下达2016年公立医院综合改革补助资金的通知</t>
  </si>
  <si>
    <t>关于提前下达中央2016年基本药物制度补助资金预算指标的通知</t>
  </si>
  <si>
    <t>关于提前下达2016年小额担保贷款中央财政贴息资金预算指标的通知</t>
  </si>
  <si>
    <t>关于提前下达中央2016年中医药部门公共卫生服务补助资金预算指标的通知</t>
  </si>
  <si>
    <t>关于提前下达中央2016年食品药品监督部门公共卫生服务补助资金预算指标的通知</t>
  </si>
  <si>
    <t>关于提前下达2016年中央财政流浪乞讨人员救助补助预算指标的通知</t>
  </si>
  <si>
    <t>关于提前通知2016年中央抚恤补助预算指标（第一批）的通知</t>
  </si>
  <si>
    <t>关于提前通知2016年中央财政优抚对象医疗补助资金预算指标的通知</t>
  </si>
  <si>
    <t>关于提前下达中央2016年计划生育补助资金预算指标的通知</t>
  </si>
  <si>
    <t>关于提前下达2016年中央财政第二批退役安置补助资金预算指标的通知</t>
  </si>
  <si>
    <t>关于提前下达2016年中央财政第一批退役安置补助资金预算指标的通知</t>
  </si>
  <si>
    <t>关于提前下达2016年中央财政困难群众基本生活救助补助资金预算指标的通知</t>
  </si>
  <si>
    <t>关于提前下达2016年中央财政城乡医疗救助补助资金预算指标的通知</t>
  </si>
  <si>
    <t>关于提前通知2016年省级就业资金指标的通知</t>
  </si>
  <si>
    <t>关于提前通知退役安置补助经费预算指标的通知</t>
  </si>
  <si>
    <t>关于提前通知2016年优抚事业单位补助经费预算指标的通知</t>
  </si>
  <si>
    <t>关于提前下达2016年自然灾害救助资金预算指标的通知</t>
  </si>
  <si>
    <t>关于提前下达2016年省级公共卫生服务补助资金（第二批）预算指标的通知</t>
  </si>
  <si>
    <t>关于提前下达2016年省级残疾人事业发展补助资金预算指标的通知</t>
  </si>
  <si>
    <t>关于提前下达2016年省级计划生育转移支付资金预算指标的通知</t>
  </si>
  <si>
    <t>关于提前通知2016年省级城乡医疗救助资金预算指标（第一批）的通知</t>
  </si>
  <si>
    <t>关于提前通知2016年省级城乡医疗救助资金预算指标（第二批）的通知</t>
  </si>
  <si>
    <t>关于提前下达2016年省级财政困难群众基本生活救助补助资金预算指标的通知</t>
  </si>
  <si>
    <t>关于提前通知2016年省级财政退役安置补助资金（第二批）预算指标的通知</t>
  </si>
  <si>
    <t>关于下达2016年中央优抚对象补助经费（第三批）的通知</t>
  </si>
  <si>
    <t>关于下达2016年退役士兵安置补助经费（第四批）的通知</t>
  </si>
  <si>
    <t>关于下达2016年退役士兵安置补助经费（第三批）的通知</t>
  </si>
  <si>
    <t>关于结算2016年省以上就业专项资金的通知</t>
  </si>
  <si>
    <t>关于下达2016年公共卫生服务省级补助资金（第三批）的通知</t>
  </si>
  <si>
    <t>关于下达2016年省级养老服务体系建设资金（第四批）的通知</t>
  </si>
  <si>
    <t>关于下达2016年中央自然灾害生活补助资金的通知</t>
  </si>
  <si>
    <t>关于下达2016年残疾人事业发展补助资金的通知</t>
  </si>
  <si>
    <t>关于下达2016年省级计划生育服务补助资金的通知</t>
  </si>
  <si>
    <t>关于下达2016年部分医改补助经费和预算内基建资金的通知</t>
  </si>
  <si>
    <t>关于核定2016年基层人力资源社会保障公共服务平台建设奖补资金的通知</t>
  </si>
  <si>
    <t>关于下达2016年省级计划生育组转移支付资金的通知</t>
  </si>
  <si>
    <t>关于下达2016年食品药品安全监管省级补助资金的通知</t>
  </si>
  <si>
    <t>关于下达2016年中央公共卫生服务补助资金（食品药品监管部门）的通知</t>
  </si>
  <si>
    <t>关于下达中央财政2016年孤儿基本生活保障补助资金的通知</t>
  </si>
  <si>
    <t>关于下达中央2016年基本药物制度补助资金的通知</t>
  </si>
  <si>
    <t>关于下达中央2016年基本公共卫生服务补助结算资金的通知</t>
  </si>
  <si>
    <t>关于下达2016年中央残疾人事业发展补助资金的通知</t>
  </si>
  <si>
    <t>关于下达2016年第二批中央补助就业专项资金的通知</t>
  </si>
  <si>
    <t>关于下达中央2016年计划生育服务补助资金的通知</t>
  </si>
  <si>
    <t>关于下达2016年中央退役安置补助经费（第一批）的通知</t>
  </si>
  <si>
    <t>关于下达2016年中央优抚对象医疗保障经费的通知</t>
  </si>
  <si>
    <t>关于下达2016年中央优抚对象补助经费（第一批）的通知</t>
  </si>
  <si>
    <t>关于下达2016年中央财政困难群众基本生活救助补助资金的通知</t>
  </si>
  <si>
    <t>关于下达2016年中央财政退役安置补助资金（第二批）的通知</t>
  </si>
  <si>
    <t>关于下达2017年中央财政退役安置补助资金（第三批）的通知</t>
  </si>
  <si>
    <t>关于下达中央2016年重大公共卫生服务补助结算资金的通知</t>
  </si>
  <si>
    <t>关于下达2016年公立医院补助资金（第三批）的通知</t>
  </si>
  <si>
    <t>关于下达2016年中央财政公立医院补助资金（第四批）的通知</t>
  </si>
  <si>
    <t>关于下达2016年农村危房改造（含农房恢复重建）省级补助资金</t>
  </si>
  <si>
    <t>关于调整下达中央2016年重大公共卫生服务、2015年白内障复明工程补助资金的通知</t>
  </si>
  <si>
    <t>关于下达2016年省级财政困难群众基本生活救助补助资金的通知</t>
  </si>
  <si>
    <t>关于提前下达2016年老党员生活补助中央补助资金的通知</t>
  </si>
  <si>
    <t>关于提前下达2016年中央补助地方法律办案专款的通知</t>
  </si>
  <si>
    <t>关于提前下达老党员生活补贴省级补助资金的通知</t>
  </si>
  <si>
    <t>关于提前下达2016年出入境证件制作及管理补助资金的通知</t>
  </si>
  <si>
    <t>关于提前下达2016年妇女之家建设专项资金的通知</t>
  </si>
  <si>
    <t>关于提前下达2016年社区矫正经费的通知</t>
  </si>
  <si>
    <t>关于提前下达2016年困难职工帮扶及送温暖专项资金预算指标的通知</t>
  </si>
  <si>
    <t>关于下达2016年老党员生活补贴中央补助资金（第一批）的通知</t>
  </si>
  <si>
    <t>关于下达2016年老党员生活补贴中央补助资金的通知</t>
  </si>
  <si>
    <t>关于下达2016年省级旅游发展专项资金的通知</t>
  </si>
  <si>
    <t>关于下达农村公路建设资金支出预算（拨款）的通知</t>
  </si>
  <si>
    <t>关于下达2015年-2016年城市公交车成品油价格补助资金（第一批）的通知</t>
  </si>
  <si>
    <t>关于下达普通干线公路撤销收费站增加日常养护资金支出预算（拨款）的通知</t>
  </si>
  <si>
    <t>关于下达2015年度新能源公交车运营补助的通知</t>
  </si>
  <si>
    <t>2016年城镇保障性安居工程省补资金</t>
  </si>
  <si>
    <t>关于下达2016年中央城镇保障性安居工程专项补助资金的通知</t>
  </si>
  <si>
    <t>政府一般债务限额及余额情况表</t>
  </si>
  <si>
    <t>单位：亿元</t>
  </si>
  <si>
    <t>预算数</t>
  </si>
  <si>
    <t>执行数</t>
  </si>
  <si>
    <t>一、上两个年度末政府一般债务余额实际数</t>
  </si>
  <si>
    <t>41.77</t>
  </si>
  <si>
    <t>二、上年度末政府一般债务余额限额</t>
  </si>
  <si>
    <t>46.94</t>
  </si>
  <si>
    <t>三、因预算管理变化调整余额和限额</t>
  </si>
  <si>
    <t>四、调整后上年度末政府一般债务余额限额</t>
  </si>
  <si>
    <t>五、上年度政府一般债务发行额</t>
  </si>
  <si>
    <t>中央转贷地方的国际金融组织和外国政府贷款</t>
  </si>
  <si>
    <t>政府一般债券发行额</t>
  </si>
  <si>
    <t>六、上年度政府一般债务还本额</t>
  </si>
  <si>
    <t>七、上年度末政府一般债务余额预算执行数</t>
  </si>
  <si>
    <t>八、本年度政府一般债务余额新增限额</t>
  </si>
  <si>
    <t>九、本年度末政府一般债务余额限额</t>
  </si>
  <si>
    <t>政府一般债务余额决算表</t>
  </si>
  <si>
    <t>一、上年度末政府一般债务余额实际数</t>
  </si>
  <si>
    <t>43.85</t>
  </si>
  <si>
    <t>二、本年度末政府一般债务余额限额</t>
  </si>
  <si>
    <t>49.84</t>
  </si>
  <si>
    <t>四、调整后本年度末政府一般债务余额限额</t>
  </si>
  <si>
    <t>五、本年度政府一般债务发行额</t>
  </si>
  <si>
    <t>六、本年度政府一般债务还本额</t>
  </si>
  <si>
    <t>七、本年度末政府一般债务余额实际数</t>
  </si>
  <si>
    <r>
      <rPr>
        <sz val="11"/>
        <rFont val="黑体"/>
        <family val="3"/>
        <charset val="134"/>
      </rPr>
      <t>附表</t>
    </r>
    <r>
      <rPr>
        <sz val="11"/>
        <rFont val="Times New Roman"/>
        <family val="1"/>
        <charset val="134"/>
      </rPr>
      <t>1-7</t>
    </r>
  </si>
  <si>
    <t>政府性基金预算收入决算表</t>
  </si>
  <si>
    <t>政府性基金收入</t>
  </si>
  <si>
    <t>核电站乏燃料处理处置基金收入</t>
  </si>
  <si>
    <t>国家电影事业发展专项资金收入</t>
  </si>
  <si>
    <t>大中型水库移民后期扶持基金收入</t>
  </si>
  <si>
    <t>小型水库移民扶助基金收入</t>
  </si>
  <si>
    <t>可再生能源电价附加收入</t>
  </si>
  <si>
    <t>废弃电器电子产品处理基金收入</t>
  </si>
  <si>
    <t xml:space="preserve">  国家税务局征收的废弃电器电子产品处理基金收入</t>
  </si>
  <si>
    <t xml:space="preserve">  海关征收的废弃电器电子产品处理基金收入</t>
  </si>
  <si>
    <t>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</si>
  <si>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</si>
  <si>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</si>
  <si>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</si>
  <si>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</si>
  <si>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</si>
  <si>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城市公用事业附加收入</t>
  </si>
  <si>
    <t>国有土地收益基金收入</t>
  </si>
  <si>
    <t>农业土地开发资金收入</t>
  </si>
  <si>
    <t>新增建设用地土地有偿使用费收入</t>
  </si>
  <si>
    <t xml:space="preserve">  中央新增建设用地土地有偿使用费收入</t>
  </si>
  <si>
    <t xml:space="preserve">  地方新增建设用地土地有偿使用费收入</t>
  </si>
  <si>
    <t>城市基础设施配套费收入</t>
  </si>
  <si>
    <t>污水处理费收入</t>
  </si>
  <si>
    <t>新菜地开发建设基金收入</t>
  </si>
  <si>
    <t>大中型水库库区基金收入</t>
  </si>
  <si>
    <t xml:space="preserve">  中央大中型水库库区基金收入</t>
  </si>
  <si>
    <t xml:space="preserve">  地方大中型水库库区基金收入</t>
  </si>
  <si>
    <t>三峡水库库区基金收入</t>
  </si>
  <si>
    <t>南水北调工程基金收入</t>
  </si>
  <si>
    <t>国家重大水利工程建设基金收入</t>
  </si>
  <si>
    <t xml:space="preserve">  南水北调工程建设资金</t>
  </si>
  <si>
    <t xml:space="preserve">  三峡工程后续工作资金</t>
  </si>
  <si>
    <t xml:space="preserve">  省级重大水利工程建设资金</t>
  </si>
  <si>
    <t>海南省高等级公路车辆通行附加费收入</t>
  </si>
  <si>
    <t>车辆通行费</t>
  </si>
  <si>
    <t>港口建设费收入</t>
  </si>
  <si>
    <t>铁路建设基金收入</t>
  </si>
  <si>
    <t>船舶油污损害赔偿基金收入</t>
  </si>
  <si>
    <t>民航发展基金收入</t>
  </si>
  <si>
    <t>散装水泥专项资金收入</t>
  </si>
  <si>
    <t>新型墙体材料专项基金收入</t>
  </si>
  <si>
    <t>农网还贷资金收入</t>
  </si>
  <si>
    <t xml:space="preserve">  中央农网还贷资金收入</t>
  </si>
  <si>
    <t xml:space="preserve">  地方农网还贷资金收入</t>
  </si>
  <si>
    <t>旅游发展基金收入</t>
  </si>
  <si>
    <t>中央特别国债经营基金收入</t>
  </si>
  <si>
    <t>中央特别国债经营基金财务收入</t>
  </si>
  <si>
    <t>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</si>
  <si>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</si>
  <si>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</si>
  <si>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</si>
  <si>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</si>
  <si>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</si>
  <si>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</si>
  <si>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</si>
  <si>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彩票公益金收入</t>
  </si>
  <si>
    <t xml:space="preserve">  福利彩票公益金收入</t>
  </si>
  <si>
    <t xml:space="preserve">  体育彩票公益金收入</t>
  </si>
  <si>
    <t>烟草企业上缴专项收入</t>
  </si>
  <si>
    <t>其他政府性基金收入</t>
  </si>
  <si>
    <r>
      <rPr>
        <sz val="11"/>
        <rFont val="黑体"/>
        <family val="3"/>
        <charset val="134"/>
      </rPr>
      <t>附表</t>
    </r>
    <r>
      <rPr>
        <sz val="11"/>
        <rFont val="Times New Roman"/>
        <family val="1"/>
        <charset val="134"/>
      </rPr>
      <t>1-8</t>
    </r>
  </si>
  <si>
    <t>政府性基金预算支出决算表</t>
  </si>
  <si>
    <t>预算科目</t>
  </si>
  <si>
    <t>其他支出</t>
  </si>
  <si>
    <t>本年支出合计</t>
  </si>
  <si>
    <r>
      <rPr>
        <sz val="11"/>
        <rFont val="黑体"/>
        <family val="3"/>
        <charset val="134"/>
      </rPr>
      <t>附表</t>
    </r>
    <r>
      <rPr>
        <sz val="11"/>
        <rFont val="Times New Roman"/>
        <family val="1"/>
        <charset val="134"/>
      </rPr>
      <t>1-9</t>
    </r>
  </si>
  <si>
    <t>政府性基金预算本级支出决算表</t>
  </si>
  <si>
    <t xml:space="preserve">  地方政府一般债券付息支出项合计</t>
  </si>
  <si>
    <t>政府性基金支出</t>
  </si>
  <si>
    <t>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</si>
  <si>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</si>
  <si>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</si>
  <si>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</si>
  <si>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</si>
  <si>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</si>
  <si>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</si>
  <si>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国家电影事业发展专项资金相关支出</t>
  </si>
  <si>
    <t xml:space="preserve">  国家电影事业发展专项资金及对应专项债务收入安排的支出</t>
  </si>
  <si>
    <t xml:space="preserve">    资助国产影片放映</t>
  </si>
  <si>
    <t xml:space="preserve">    资助城市影院</t>
  </si>
  <si>
    <t xml:space="preserve">    资助少数民族电影译制</t>
  </si>
  <si>
    <t xml:space="preserve">    其他国家电影事业发展专项资金支出</t>
  </si>
  <si>
    <t xml:space="preserve">  国家电影事业发展专项资金债务付息支出</t>
  </si>
  <si>
    <t xml:space="preserve">  国家电影事业发展专项资金债务发行费用支出</t>
  </si>
  <si>
    <t>大中型水库移民后期扶持基金支出</t>
  </si>
  <si>
    <t xml:space="preserve">  移民补助</t>
  </si>
  <si>
    <t xml:space="preserve">  基础设施建设和经济发展</t>
  </si>
  <si>
    <t xml:space="preserve">  其他大中型水库移民后期扶持基金支出</t>
  </si>
  <si>
    <t>小型水库移民扶助基金相关支出</t>
  </si>
  <si>
    <t xml:space="preserve">  小型水库移民扶助基金及对应专项债务收入安排的支出</t>
  </si>
  <si>
    <t xml:space="preserve">    移民补助</t>
  </si>
  <si>
    <t xml:space="preserve">    基础设施建设和经济发展</t>
  </si>
  <si>
    <t xml:space="preserve">    其他小型水库移民扶助基金支出</t>
  </si>
  <si>
    <t xml:space="preserve">  小型水库移民扶助基金债务付息支出</t>
  </si>
  <si>
    <t xml:space="preserve">  小型水库移民扶助基金债务发行费用支出</t>
  </si>
  <si>
    <t>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</si>
  <si>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</si>
  <si>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</si>
  <si>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</si>
  <si>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</si>
  <si>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废弃电器电子产品处理基金支出</t>
  </si>
  <si>
    <t xml:space="preserve">  回收处理费用补贴</t>
  </si>
  <si>
    <t xml:space="preserve">  信息系统建设</t>
  </si>
  <si>
    <t xml:space="preserve">  基金征管经费</t>
  </si>
  <si>
    <t xml:space="preserve">  其他废弃电器电子产品处理基金支出</t>
  </si>
  <si>
    <t>国有土地使用权出让相关支出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</si>
  <si>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</si>
  <si>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</si>
  <si>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</si>
  <si>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</si>
  <si>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</si>
  <si>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</si>
  <si>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</si>
  <si>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</si>
  <si>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</si>
  <si>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</si>
  <si>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</si>
  <si>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2120899</t>
  </si>
  <si>
    <t xml:space="preserve">    其他国有土地使用权出让收入安排的支出</t>
  </si>
  <si>
    <t xml:space="preserve">  国有土地使用权出让债务付息支出</t>
  </si>
  <si>
    <t xml:space="preserve">  国有土地使用权出让债务发行费用支出</t>
  </si>
  <si>
    <t>城市公用事业附加相关支出</t>
  </si>
  <si>
    <t xml:space="preserve">  城市公用事业附加及对应专项债务收入安排的支出</t>
  </si>
  <si>
    <t xml:space="preserve">    城市公共设施</t>
  </si>
  <si>
    <t xml:space="preserve">    城市环境卫生</t>
  </si>
  <si>
    <t xml:space="preserve">    公有房屋</t>
  </si>
  <si>
    <t xml:space="preserve">    城市防洪</t>
  </si>
  <si>
    <t xml:space="preserve">    其他城市公用事业附加安排的支出</t>
  </si>
  <si>
    <t xml:space="preserve">  城市公用事业附加债务付息支出</t>
  </si>
  <si>
    <t xml:space="preserve">  城市公用事业附加债务发行费用支出</t>
  </si>
  <si>
    <t>国有土地收益基金相关支出</t>
  </si>
  <si>
    <t xml:space="preserve">  国有土地收益基金及对应专项债务收入安排的支出</t>
  </si>
  <si>
    <t xml:space="preserve">    其他国有土地收益基金支出</t>
  </si>
  <si>
    <t xml:space="preserve">  国有土地收益基金债务付息支出</t>
  </si>
  <si>
    <t xml:space="preserve">  国有土地收益基金债务发行费用支出</t>
  </si>
  <si>
    <t>农业土地开发资金相关支出</t>
  </si>
  <si>
    <t xml:space="preserve">  农业土地开发资金及对应专项债务收入安排的支出</t>
  </si>
  <si>
    <t xml:space="preserve">  农业土地开发资金债务付息支出</t>
  </si>
  <si>
    <t xml:space="preserve">  农业土地开发资金债务发行费用支出</t>
  </si>
  <si>
    <t>新增建设用地土地有偿使用费相关支出</t>
  </si>
  <si>
    <t xml:space="preserve">  新增建设用地土地有偿使用费及对应专项债务收入安排的支出</t>
  </si>
  <si>
    <t xml:space="preserve">    耕地开发专项支出</t>
  </si>
  <si>
    <t xml:space="preserve">    基本农田建设和保护支出</t>
  </si>
  <si>
    <t xml:space="preserve">    土地整理支出</t>
  </si>
  <si>
    <t xml:space="preserve">    用于地震灾后恢复重建的支出</t>
  </si>
  <si>
    <t xml:space="preserve">    其他新增建设用地土地有偿使用费安排的支出</t>
  </si>
  <si>
    <t xml:space="preserve">  新增建设用地土地有偿使用费债务付息支出</t>
  </si>
  <si>
    <t xml:space="preserve">  新增建设用地土地有偿使用费债务发行费用支出</t>
  </si>
  <si>
    <t>城市基础设施配套费相关支出</t>
  </si>
  <si>
    <t xml:space="preserve">  城市基础设施配套费及对应专项债务收入安排的支出</t>
  </si>
  <si>
    <t xml:space="preserve">    其他城市基础设施配套费安排的支出</t>
  </si>
  <si>
    <t xml:space="preserve">  城市基础设施配套费债务付息支出</t>
  </si>
  <si>
    <t xml:space="preserve">  城市基础设施配套费债务发行费用支出</t>
  </si>
  <si>
    <t>污水处理费相关支出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</si>
  <si>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</si>
  <si>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</si>
  <si>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</si>
  <si>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</si>
  <si>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污水处理费债务付息支出</t>
  </si>
  <si>
    <t xml:space="preserve">  污水处理费债务发行费用支出</t>
  </si>
  <si>
    <t>新菜地开发建设基金相关支出</t>
  </si>
  <si>
    <t xml:space="preserve">  新菜地开发建设基金及对应专项债务收入安排的支出</t>
  </si>
  <si>
    <t xml:space="preserve">    开发新菜地工程</t>
  </si>
  <si>
    <t xml:space="preserve">    改造老菜地工程</t>
  </si>
  <si>
    <t xml:space="preserve">    设备购置</t>
  </si>
  <si>
    <t xml:space="preserve">    技术培训与推广</t>
  </si>
  <si>
    <t xml:space="preserve">    其他新菜地开发建设基金支出</t>
  </si>
  <si>
    <t xml:space="preserve">  新菜地开发建设基金债务付息支出</t>
  </si>
  <si>
    <t xml:space="preserve">  新菜地开发建设基金债务发行费用支出</t>
  </si>
  <si>
    <t>大中型水库库区基金相关支出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</si>
  <si>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</si>
  <si>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</si>
  <si>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</si>
  <si>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</si>
  <si>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大中型水库库区基金债务付息支出</t>
  </si>
  <si>
    <t xml:space="preserve">  大中型水库库区基金债务发行费用支出</t>
  </si>
  <si>
    <t>三峡水库库区基金支出</t>
  </si>
  <si>
    <t xml:space="preserve">  解决移民遗留问题</t>
  </si>
  <si>
    <t xml:space="preserve">  库区维护和管理</t>
  </si>
  <si>
    <t xml:space="preserve">  其他三峡水库库区基金支出</t>
  </si>
  <si>
    <t>南水北调工程基金相关支出</t>
  </si>
  <si>
    <t xml:space="preserve">  南水北调工程基金及对应专项债务收入安排的支出</t>
  </si>
  <si>
    <t xml:space="preserve">    偿还南水北调工程贷款本息</t>
  </si>
  <si>
    <t xml:space="preserve">  南水北调工程基金债务付息支出</t>
  </si>
  <si>
    <t xml:space="preserve">  南水北调工程基金债务发行费用支出</t>
  </si>
  <si>
    <t>国家重大水利工程建设相关支出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</si>
  <si>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</si>
  <si>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</si>
  <si>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</si>
  <si>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</si>
  <si>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 xml:space="preserve">  国家重大水利工程建设基金债务付息支出</t>
  </si>
  <si>
    <t xml:space="preserve">  国家重大水利工程建设基金债务发行费用支出</t>
  </si>
  <si>
    <t>海南省高等级公路车辆通行附加费相关支出</t>
  </si>
  <si>
    <t xml:space="preserve">  海南省高等级公路车辆通行附加费及对应专项债务收入安排的支出</t>
  </si>
  <si>
    <t xml:space="preserve">    公路建设</t>
  </si>
  <si>
    <t xml:space="preserve">    公路还贷</t>
  </si>
  <si>
    <t xml:space="preserve">    其他海南省高等级公路车辆通行附加费安排的支出</t>
  </si>
  <si>
    <t xml:space="preserve">  海南省高等级公路车辆通行附加费债务付息支出</t>
  </si>
  <si>
    <t xml:space="preserve">  海南省高等级公路车辆通行附加费债务发行费用支出</t>
  </si>
  <si>
    <t>车辆通行费相关支出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</si>
  <si>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</si>
  <si>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</si>
  <si>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</si>
  <si>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</si>
  <si>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车辆通行费债务付息支出</t>
  </si>
  <si>
    <t xml:space="preserve">  车辆通行费债务发行费用支出</t>
  </si>
  <si>
    <t>港口建设费相关支出</t>
  </si>
  <si>
    <t xml:space="preserve">  港口建设费及对应专项债务收入安排的支出</t>
  </si>
  <si>
    <t xml:space="preserve">    航道建设和维护</t>
  </si>
  <si>
    <t xml:space="preserve">    航运保障系统建设</t>
  </si>
  <si>
    <t xml:space="preserve">    其他港口建设费安排的支出</t>
  </si>
  <si>
    <t xml:space="preserve">  港口建设费债务付息支出</t>
  </si>
  <si>
    <t xml:space="preserve">  港口建设费债务发行费用支出</t>
  </si>
  <si>
    <t>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</si>
  <si>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</si>
  <si>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</si>
  <si>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</si>
  <si>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</si>
  <si>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</si>
  <si>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</si>
  <si>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</si>
  <si>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</si>
  <si>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</si>
  <si>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</si>
  <si>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</si>
  <si>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</si>
  <si>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</si>
  <si>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</si>
  <si>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</si>
  <si>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</si>
  <si>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</si>
  <si>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</si>
  <si>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</si>
  <si>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</si>
  <si>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</si>
  <si>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</si>
  <si>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</si>
  <si>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</si>
  <si>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散装水泥专项资金相关支出</t>
  </si>
  <si>
    <t xml:space="preserve">  散装水泥专项资金及对应专项债务收入安排的支出</t>
  </si>
  <si>
    <t xml:space="preserve">    建设专用设施</t>
  </si>
  <si>
    <t xml:space="preserve">    专用设备购置和维修</t>
  </si>
  <si>
    <t xml:space="preserve">    贷款贴息</t>
  </si>
  <si>
    <t xml:space="preserve">    技术研发与推广</t>
  </si>
  <si>
    <t xml:space="preserve">    宣传</t>
  </si>
  <si>
    <t xml:space="preserve">    其他散装水泥专项资金支出</t>
  </si>
  <si>
    <t xml:space="preserve">  散装水泥专项资金债务付息支出</t>
  </si>
  <si>
    <t xml:space="preserve">  散装水泥专项资金债务发行费用支出</t>
  </si>
  <si>
    <t>新型墙体材料专项基金相关支出</t>
  </si>
  <si>
    <t xml:space="preserve">  新型墙体材料专项基金及对应专项债务收入安排的支出</t>
  </si>
  <si>
    <t xml:space="preserve">    技改贴息和补助</t>
  </si>
  <si>
    <t xml:space="preserve">    技术研发和推广</t>
  </si>
  <si>
    <t xml:space="preserve">    示范项目补贴</t>
  </si>
  <si>
    <t xml:space="preserve">    宣传和培训</t>
  </si>
  <si>
    <t xml:space="preserve">    其他新型墙体材料专项基金支出</t>
  </si>
  <si>
    <t xml:space="preserve">  新型墙体材料专项基金债务付息支出</t>
  </si>
  <si>
    <t xml:space="preserve">  新型墙体材料专项基金债务发行费用支出</t>
  </si>
  <si>
    <t>农网还贷资金支出</t>
  </si>
  <si>
    <t xml:space="preserve">  中央农网还贷资金支出</t>
  </si>
  <si>
    <t xml:space="preserve">  地方农网还贷资金支出</t>
  </si>
  <si>
    <t xml:space="preserve">  其他农网还贷资金支出</t>
  </si>
  <si>
    <t>旅游发展基金支出</t>
  </si>
  <si>
    <t xml:space="preserve">  宣传促销</t>
  </si>
  <si>
    <t xml:space="preserve">  行业规划</t>
  </si>
  <si>
    <t xml:space="preserve">  旅游事业补助</t>
  </si>
  <si>
    <t xml:space="preserve">  地方旅游开发项目补助</t>
  </si>
  <si>
    <t xml:space="preserve">  其他旅游发展基金支出</t>
  </si>
  <si>
    <t>中央特别国债经营基金支出</t>
  </si>
  <si>
    <t>中央特别国债经营基金财务支出</t>
  </si>
  <si>
    <t>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</si>
  <si>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</si>
  <si>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</si>
  <si>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</si>
  <si>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</si>
  <si>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</si>
  <si>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</si>
  <si>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</si>
  <si>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</si>
  <si>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彩票公益金相关支出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</si>
  <si>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</si>
  <si>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</si>
  <si>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</si>
  <si>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</si>
  <si>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</si>
  <si>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</si>
  <si>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</si>
  <si>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</si>
  <si>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</si>
  <si>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</si>
  <si>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</si>
  <si>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</si>
  <si>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彩票公益金债务付息支出</t>
  </si>
  <si>
    <t xml:space="preserve">  彩票公益金债务发行费用支出</t>
  </si>
  <si>
    <t>烟草企业上缴专项收入安排的支出</t>
  </si>
  <si>
    <t>其他政府性基金相关支出</t>
  </si>
  <si>
    <t xml:space="preserve">  其他政府性基金及对应专项债务收入安排的支出</t>
  </si>
  <si>
    <t xml:space="preserve">  其他政府性基金债务付息支出</t>
  </si>
  <si>
    <t xml:space="preserve">  其他政府性基金债务发行费用支出</t>
  </si>
  <si>
    <r>
      <rPr>
        <sz val="11"/>
        <rFont val="黑体"/>
        <family val="3"/>
        <charset val="134"/>
      </rPr>
      <t>附表</t>
    </r>
    <r>
      <rPr>
        <sz val="11"/>
        <rFont val="Times New Roman"/>
        <family val="1"/>
        <charset val="134"/>
      </rPr>
      <t>1-10</t>
    </r>
  </si>
  <si>
    <t>政府性基金预算专项转移支付分地区安排情况表</t>
  </si>
  <si>
    <t>唐山市迁安市</t>
  </si>
  <si>
    <t>3994</t>
  </si>
  <si>
    <t>政府性基金预算专项转移支付分项目安排情况表</t>
  </si>
  <si>
    <r>
      <rPr>
        <sz val="12"/>
        <rFont val="Times New Roman"/>
        <family val="1"/>
        <charset val="134"/>
      </rPr>
      <t xml:space="preserve">  </t>
    </r>
    <r>
      <rPr>
        <sz val="12"/>
        <rFont val="宋体"/>
        <family val="1"/>
        <charset val="134"/>
      </rPr>
      <t>核电站乏燃料处理处置基金支出</t>
    </r>
  </si>
  <si>
    <r>
      <rPr>
        <sz val="12"/>
        <rFont val="Times New Roman"/>
        <family val="1"/>
        <charset val="134"/>
      </rPr>
      <t xml:space="preserve">  </t>
    </r>
    <r>
      <rPr>
        <sz val="12"/>
        <rFont val="宋体"/>
        <family val="1"/>
        <charset val="134"/>
      </rPr>
      <t>大中型水库移民后期扶持基金支出</t>
    </r>
  </si>
  <si>
    <r>
      <rPr>
        <sz val="12"/>
        <rFont val="Times New Roman"/>
        <family val="1"/>
        <charset val="134"/>
      </rPr>
      <t xml:space="preserve">  </t>
    </r>
    <r>
      <rPr>
        <sz val="12"/>
        <rFont val="宋体"/>
        <family val="1"/>
        <charset val="134"/>
      </rPr>
      <t>小型水库移民扶助基金及对应专项债务收入安排的支出</t>
    </r>
  </si>
  <si>
    <r>
      <rPr>
        <sz val="12"/>
        <rFont val="Times New Roman"/>
        <family val="1"/>
        <charset val="134"/>
      </rPr>
      <t xml:space="preserve">  </t>
    </r>
    <r>
      <rPr>
        <sz val="12"/>
        <rFont val="宋体"/>
        <family val="1"/>
        <charset val="134"/>
      </rPr>
      <t>可再生能源电价附加收入安排的支出</t>
    </r>
  </si>
  <si>
    <r>
      <rPr>
        <sz val="12"/>
        <rFont val="Times New Roman"/>
        <family val="1"/>
        <charset val="134"/>
      </rPr>
      <t xml:space="preserve">  </t>
    </r>
    <r>
      <rPr>
        <sz val="12"/>
        <rFont val="宋体"/>
        <family val="1"/>
        <charset val="134"/>
      </rPr>
      <t>废弃电器电子产品处理基金支出</t>
    </r>
  </si>
  <si>
    <r>
      <rPr>
        <sz val="12"/>
        <rFont val="Times New Roman"/>
        <family val="1"/>
        <charset val="134"/>
      </rPr>
      <t xml:space="preserve">  </t>
    </r>
    <r>
      <rPr>
        <sz val="12"/>
        <rFont val="宋体"/>
        <family val="1"/>
        <charset val="134"/>
      </rPr>
      <t>国有土地使用权出让收入及对应专项债务收入安排的支出</t>
    </r>
  </si>
  <si>
    <r>
      <rPr>
        <sz val="12"/>
        <rFont val="Times New Roman"/>
        <family val="1"/>
        <charset val="134"/>
      </rPr>
      <t xml:space="preserve">  </t>
    </r>
    <r>
      <rPr>
        <sz val="12"/>
        <rFont val="宋体"/>
        <family val="1"/>
        <charset val="134"/>
      </rPr>
      <t>城市公用事业附加及对应专项债务收入安排的支出</t>
    </r>
  </si>
  <si>
    <r>
      <rPr>
        <sz val="12"/>
        <rFont val="Times New Roman"/>
        <family val="1"/>
        <charset val="134"/>
      </rPr>
      <t xml:space="preserve">  </t>
    </r>
    <r>
      <rPr>
        <sz val="12"/>
        <rFont val="宋体"/>
        <family val="1"/>
        <charset val="134"/>
      </rPr>
      <t>农业土地开发资金及对应专项债务收入安排的支出</t>
    </r>
  </si>
  <si>
    <r>
      <rPr>
        <sz val="12"/>
        <rFont val="Times New Roman"/>
        <family val="1"/>
        <charset val="134"/>
      </rPr>
      <t xml:space="preserve">  </t>
    </r>
    <r>
      <rPr>
        <sz val="12"/>
        <rFont val="宋体"/>
        <family val="1"/>
        <charset val="134"/>
      </rPr>
      <t>新增建设用地土地有偿使用费及对应专项债务收入安排的支出</t>
    </r>
  </si>
  <si>
    <r>
      <rPr>
        <sz val="12"/>
        <rFont val="Times New Roman"/>
        <family val="1"/>
        <charset val="134"/>
      </rPr>
      <t xml:space="preserve">  </t>
    </r>
    <r>
      <rPr>
        <sz val="12"/>
        <rFont val="宋体"/>
        <family val="1"/>
        <charset val="134"/>
      </rPr>
      <t>城市基础设施配套费及对应专项债务收入安排的支出</t>
    </r>
  </si>
  <si>
    <r>
      <rPr>
        <sz val="12"/>
        <rFont val="Times New Roman"/>
        <family val="1"/>
        <charset val="134"/>
      </rPr>
      <t xml:space="preserve">  </t>
    </r>
    <r>
      <rPr>
        <sz val="12"/>
        <rFont val="宋体"/>
        <family val="1"/>
        <charset val="134"/>
      </rPr>
      <t>污水处理费及对应专项债务收入安排的支出</t>
    </r>
  </si>
  <si>
    <r>
      <rPr>
        <sz val="12"/>
        <rFont val="Times New Roman"/>
        <family val="1"/>
        <charset val="134"/>
      </rPr>
      <t xml:space="preserve">  </t>
    </r>
    <r>
      <rPr>
        <sz val="12"/>
        <rFont val="宋体"/>
        <family val="1"/>
        <charset val="134"/>
      </rPr>
      <t>新菜地开发建设基金及对应专项债务收入安排的支出</t>
    </r>
  </si>
  <si>
    <r>
      <rPr>
        <sz val="12"/>
        <rFont val="Times New Roman"/>
        <family val="1"/>
        <charset val="134"/>
      </rPr>
      <t xml:space="preserve">  </t>
    </r>
    <r>
      <rPr>
        <sz val="12"/>
        <rFont val="宋体"/>
        <family val="1"/>
        <charset val="134"/>
      </rPr>
      <t>大中型水库库区基金及对应专项债务收入安排的支出</t>
    </r>
  </si>
  <si>
    <r>
      <rPr>
        <sz val="12"/>
        <rFont val="Times New Roman"/>
        <family val="1"/>
        <charset val="134"/>
      </rPr>
      <t xml:space="preserve">  </t>
    </r>
    <r>
      <rPr>
        <sz val="12"/>
        <rFont val="宋体"/>
        <family val="1"/>
        <charset val="134"/>
      </rPr>
      <t>三峡水库库区基金支出</t>
    </r>
  </si>
  <si>
    <r>
      <rPr>
        <sz val="12"/>
        <rFont val="Times New Roman"/>
        <family val="1"/>
        <charset val="134"/>
      </rPr>
      <t xml:space="preserve">  </t>
    </r>
    <r>
      <rPr>
        <sz val="12"/>
        <rFont val="宋体"/>
        <family val="1"/>
        <charset val="134"/>
      </rPr>
      <t>南水北调工程基金及对应专项债务收入安排的支出</t>
    </r>
  </si>
  <si>
    <r>
      <rPr>
        <sz val="12"/>
        <rFont val="Times New Roman"/>
        <family val="1"/>
        <charset val="134"/>
      </rPr>
      <t xml:space="preserve">  </t>
    </r>
    <r>
      <rPr>
        <sz val="12"/>
        <rFont val="宋体"/>
        <family val="1"/>
        <charset val="134"/>
      </rPr>
      <t>国家重大水利工程建设基金及对应专项债务收入安排的支出</t>
    </r>
  </si>
  <si>
    <r>
      <rPr>
        <sz val="12"/>
        <rFont val="Times New Roman"/>
        <family val="1"/>
        <charset val="134"/>
      </rPr>
      <t xml:space="preserve">  </t>
    </r>
    <r>
      <rPr>
        <sz val="12"/>
        <rFont val="宋体"/>
        <family val="1"/>
        <charset val="134"/>
      </rPr>
      <t>海南省高等级公路车辆通行附加费及对应专项债务收入安排的支出</t>
    </r>
  </si>
  <si>
    <r>
      <rPr>
        <sz val="12"/>
        <rFont val="Times New Roman"/>
        <family val="1"/>
        <charset val="134"/>
      </rPr>
      <t xml:space="preserve">  </t>
    </r>
    <r>
      <rPr>
        <sz val="12"/>
        <rFont val="宋体"/>
        <family val="1"/>
        <charset val="134"/>
      </rPr>
      <t>车辆通行费及对应专项债务收入安排的支出</t>
    </r>
  </si>
  <si>
    <r>
      <rPr>
        <sz val="12"/>
        <rFont val="Times New Roman"/>
        <family val="1"/>
        <charset val="134"/>
      </rPr>
      <t xml:space="preserve">  </t>
    </r>
    <r>
      <rPr>
        <sz val="12"/>
        <rFont val="宋体"/>
        <family val="1"/>
        <charset val="134"/>
      </rPr>
      <t>港口建设费及对应专项债务收入安排的支出</t>
    </r>
  </si>
  <si>
    <r>
      <rPr>
        <sz val="12"/>
        <rFont val="Times New Roman"/>
        <family val="1"/>
        <charset val="134"/>
      </rPr>
      <t xml:space="preserve">  </t>
    </r>
    <r>
      <rPr>
        <sz val="12"/>
        <rFont val="宋体"/>
        <family val="1"/>
        <charset val="134"/>
      </rPr>
      <t>铁路建设基金支出</t>
    </r>
  </si>
  <si>
    <r>
      <rPr>
        <sz val="12"/>
        <rFont val="Times New Roman"/>
        <family val="1"/>
        <charset val="134"/>
      </rPr>
      <t xml:space="preserve">  </t>
    </r>
    <r>
      <rPr>
        <sz val="12"/>
        <rFont val="宋体"/>
        <family val="1"/>
        <charset val="134"/>
      </rPr>
      <t>船舶油污损害赔偿基金支出</t>
    </r>
  </si>
  <si>
    <r>
      <rPr>
        <sz val="12"/>
        <rFont val="Times New Roman"/>
        <family val="1"/>
        <charset val="134"/>
      </rPr>
      <t xml:space="preserve">  </t>
    </r>
    <r>
      <rPr>
        <sz val="12"/>
        <rFont val="宋体"/>
        <family val="1"/>
        <charset val="134"/>
      </rPr>
      <t>民航发展基金支出</t>
    </r>
  </si>
  <si>
    <r>
      <rPr>
        <sz val="12"/>
        <rFont val="Times New Roman"/>
        <family val="1"/>
        <charset val="134"/>
      </rPr>
      <t xml:space="preserve">  </t>
    </r>
    <r>
      <rPr>
        <sz val="12"/>
        <rFont val="宋体"/>
        <family val="1"/>
        <charset val="134"/>
      </rPr>
      <t>散装水泥专项资金及对应专项债务收入安排的支出</t>
    </r>
  </si>
  <si>
    <r>
      <rPr>
        <sz val="12"/>
        <rFont val="Times New Roman"/>
        <family val="1"/>
        <charset val="134"/>
      </rPr>
      <t xml:space="preserve">  </t>
    </r>
    <r>
      <rPr>
        <sz val="12"/>
        <rFont val="宋体"/>
        <family val="1"/>
        <charset val="134"/>
      </rPr>
      <t>新型墙体材料专项基金及对应专项债务收入安排的支出</t>
    </r>
  </si>
  <si>
    <r>
      <rPr>
        <sz val="12"/>
        <rFont val="Times New Roman"/>
        <family val="1"/>
        <charset val="134"/>
      </rPr>
      <t xml:space="preserve">  </t>
    </r>
    <r>
      <rPr>
        <sz val="12"/>
        <rFont val="宋体"/>
        <family val="1"/>
        <charset val="134"/>
      </rPr>
      <t>农网还贷资金支出</t>
    </r>
  </si>
  <si>
    <r>
      <rPr>
        <sz val="12"/>
        <rFont val="Times New Roman"/>
        <family val="1"/>
        <charset val="134"/>
      </rPr>
      <t xml:space="preserve">  </t>
    </r>
    <r>
      <rPr>
        <sz val="12"/>
        <rFont val="宋体"/>
        <family val="1"/>
        <charset val="134"/>
      </rPr>
      <t>旅游发展基金支出</t>
    </r>
  </si>
  <si>
    <r>
      <rPr>
        <sz val="12"/>
        <rFont val="Times New Roman"/>
        <family val="1"/>
        <charset val="134"/>
      </rPr>
      <t xml:space="preserve">    </t>
    </r>
    <r>
      <rPr>
        <sz val="12"/>
        <rFont val="宋体"/>
        <family val="1"/>
        <charset val="134"/>
      </rPr>
      <t>中央特别国债经营基金支出</t>
    </r>
  </si>
  <si>
    <r>
      <rPr>
        <sz val="12"/>
        <rFont val="Times New Roman"/>
        <family val="1"/>
        <charset val="134"/>
      </rPr>
      <t xml:space="preserve">    </t>
    </r>
    <r>
      <rPr>
        <sz val="12"/>
        <rFont val="宋体"/>
        <family val="1"/>
        <charset val="134"/>
      </rPr>
      <t>中央特别国债经营基金财务支出</t>
    </r>
  </si>
  <si>
    <r>
      <rPr>
        <sz val="12"/>
        <rFont val="Times New Roman"/>
        <family val="1"/>
        <charset val="134"/>
      </rPr>
      <t xml:space="preserve">  </t>
    </r>
    <r>
      <rPr>
        <sz val="12"/>
        <rFont val="宋体"/>
        <family val="1"/>
        <charset val="134"/>
      </rPr>
      <t>彩票发行销售机构业务费安排的支出</t>
    </r>
  </si>
  <si>
    <r>
      <rPr>
        <sz val="12"/>
        <rFont val="Times New Roman"/>
        <family val="1"/>
        <charset val="134"/>
      </rPr>
      <t xml:space="preserve">  </t>
    </r>
    <r>
      <rPr>
        <sz val="12"/>
        <rFont val="宋体"/>
        <family val="1"/>
        <charset val="134"/>
      </rPr>
      <t>彩票公益金及对应专项债务收入安排的支出</t>
    </r>
  </si>
  <si>
    <r>
      <rPr>
        <sz val="12"/>
        <rFont val="Times New Roman"/>
        <family val="1"/>
        <charset val="134"/>
      </rPr>
      <t xml:space="preserve">  </t>
    </r>
    <r>
      <rPr>
        <sz val="12"/>
        <rFont val="宋体"/>
        <family val="1"/>
        <charset val="134"/>
      </rPr>
      <t>烟草企业上缴专项收入安排的支出</t>
    </r>
  </si>
  <si>
    <r>
      <rPr>
        <sz val="12"/>
        <rFont val="Times New Roman"/>
        <family val="1"/>
        <charset val="134"/>
      </rPr>
      <t xml:space="preserve">  </t>
    </r>
    <r>
      <rPr>
        <sz val="12"/>
        <rFont val="宋体"/>
        <family val="1"/>
        <charset val="134"/>
      </rPr>
      <t>其他政府性基金及对应专项债务收入安排的支出</t>
    </r>
  </si>
  <si>
    <t>关于提前通知2016年省级养老服务体系建设资金（第一批）预算指标的通知</t>
  </si>
  <si>
    <t>关于提前下达2016年省级国有资源口专项转移支付资金的通知</t>
  </si>
  <si>
    <t>关于提前下达2016年省级体育彩票公益金转移支付指标的通知</t>
  </si>
  <si>
    <r>
      <rPr>
        <sz val="11"/>
        <rFont val="宋体"/>
        <family val="1"/>
        <charset val="134"/>
      </rPr>
      <t>关于提前下达</t>
    </r>
    <r>
      <rPr>
        <sz val="11"/>
        <rFont val="Times New Roman"/>
        <family val="1"/>
        <charset val="134"/>
      </rPr>
      <t>2016</t>
    </r>
    <r>
      <rPr>
        <sz val="11"/>
        <rFont val="宋体"/>
        <family val="1"/>
        <charset val="134"/>
      </rPr>
      <t>年省级国土资源口专项转移支付资金（第二批）的通知</t>
    </r>
  </si>
  <si>
    <t>关于下达2016年建筑节能补助资金（新型墙体材料专项基金部分）的通知</t>
  </si>
  <si>
    <t>关于下达美丽乡村建设“空心村”治理补助资金的通知</t>
  </si>
  <si>
    <t>关于下达2016年高标准基本农田建设补助资金（第一批）的通知</t>
  </si>
  <si>
    <t>关于下达2016年省级养老服务体系建设资金（第三批）的通知</t>
  </si>
  <si>
    <t>关于下达2016年省级专项体育彩票公益金的通知</t>
  </si>
  <si>
    <t>关于下达2016年中央彩票公益金支持地方体育事业专项资金的通知</t>
  </si>
  <si>
    <t>关于下达2016年中央专项彩票公益金支持乡村学校少年宫项目资金的通知</t>
  </si>
  <si>
    <t>关于下达2016年高标准基本农田建设补助资金的通知</t>
  </si>
  <si>
    <t>关于清算2016年预下达新增费返还市县资金（5%部分）的通知</t>
  </si>
  <si>
    <t>政府专项债务限额及余额情况表</t>
  </si>
  <si>
    <t>一、上两个年度末政府专项债务余额实际数</t>
  </si>
  <si>
    <t>21.75</t>
  </si>
  <si>
    <t>二、上年度末政府专项债务余额限额</t>
  </si>
  <si>
    <t>四、调整后上年度末政府专项债务余额限额</t>
  </si>
  <si>
    <t>五、上年度政府专项债务发行额</t>
  </si>
  <si>
    <t>政府专项债券发行额</t>
  </si>
  <si>
    <t>六、上年度政府专项债务还本额</t>
  </si>
  <si>
    <t>七、上年度末政府专项债务余额预算执行数</t>
  </si>
  <si>
    <t>八、本年度政府专项债务余额新增限额</t>
  </si>
  <si>
    <t>九、本年度末政府专项债务余额限额</t>
  </si>
  <si>
    <t>政府专项债务余额决算表</t>
  </si>
  <si>
    <t>一、上年度末政府专项债务余额实际数</t>
  </si>
  <si>
    <t>19.84</t>
  </si>
  <si>
    <t>二、本年度末政府专项债务余额限额</t>
  </si>
  <si>
    <t>四、调整后本年度末政府专项债务余额限额</t>
  </si>
  <si>
    <t>五、本年度政府专项债务发行额</t>
  </si>
  <si>
    <t>六、本年度政府专项债务还本额</t>
  </si>
  <si>
    <t>七、本年度末政府专项债务余额实际数</t>
  </si>
  <si>
    <r>
      <rPr>
        <sz val="11"/>
        <rFont val="黑体"/>
        <family val="3"/>
        <charset val="134"/>
      </rPr>
      <t>附表</t>
    </r>
    <r>
      <rPr>
        <sz val="11"/>
        <rFont val="Times New Roman"/>
        <family val="1"/>
        <charset val="134"/>
      </rPr>
      <t>1-12</t>
    </r>
  </si>
  <si>
    <t>国有资本经营预算收入决算表</t>
  </si>
  <si>
    <t>国有资本经营收入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</si>
  <si>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</si>
  <si>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</si>
  <si>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</si>
  <si>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</si>
  <si>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</si>
  <si>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</si>
  <si>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</si>
  <si>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</si>
  <si>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</si>
  <si>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</si>
  <si>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</si>
  <si>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</si>
  <si>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</si>
  <si>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</si>
  <si>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</si>
  <si>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</si>
  <si>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</si>
  <si>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</si>
  <si>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</si>
  <si>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</si>
  <si>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</si>
  <si>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</si>
  <si>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</si>
  <si>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</si>
  <si>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</si>
  <si>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</si>
  <si>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</si>
  <si>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</si>
  <si>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</si>
  <si>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</si>
  <si>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</si>
  <si>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</si>
  <si>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</si>
  <si>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</si>
  <si>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</si>
  <si>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</si>
  <si>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</si>
  <si>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</si>
  <si>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</si>
  <si>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</si>
  <si>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</si>
  <si>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</si>
  <si>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</si>
  <si>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r>
      <rPr>
        <sz val="11"/>
        <rFont val="黑体"/>
        <family val="3"/>
        <charset val="134"/>
      </rPr>
      <t>附表</t>
    </r>
    <r>
      <rPr>
        <sz val="11"/>
        <rFont val="Times New Roman"/>
        <family val="1"/>
        <charset val="134"/>
      </rPr>
      <t>1-13</t>
    </r>
  </si>
  <si>
    <t>国有资本经营预算支出决算表</t>
  </si>
  <si>
    <t>国有资本经营支出</t>
  </si>
  <si>
    <t xml:space="preserve"> 地方政府一般债务付息支出款合计</t>
  </si>
  <si>
    <t>国有资本经营补助下级支出</t>
  </si>
  <si>
    <t>国有资本经营预算调出资金</t>
  </si>
  <si>
    <t>国有资本经营省补助计划单列市支出</t>
  </si>
  <si>
    <t>国有资本经营预算年终结余</t>
  </si>
  <si>
    <t>支  出  总  计</t>
  </si>
  <si>
    <r>
      <rPr>
        <sz val="11"/>
        <rFont val="黑体"/>
        <family val="3"/>
        <charset val="134"/>
      </rPr>
      <t>附表</t>
    </r>
    <r>
      <rPr>
        <sz val="11"/>
        <rFont val="Times New Roman"/>
        <family val="1"/>
        <charset val="134"/>
      </rPr>
      <t>1-14</t>
    </r>
  </si>
  <si>
    <t>国有资本经营预算本级支出决算表</t>
  </si>
  <si>
    <t/>
  </si>
  <si>
    <t xml:space="preserve">    国有资本经营预算补充社保基金支出</t>
  </si>
  <si>
    <t>国有资本经营预算支出</t>
  </si>
  <si>
    <t>　解决历史遗留问题及改革成本支出</t>
  </si>
  <si>
    <t>　　厂办大集体改革支出</t>
  </si>
  <si>
    <t>　　"三供一业"移交补助支出</t>
  </si>
  <si>
    <t>　　国有企业办职教幼教补助支出</t>
  </si>
  <si>
    <t>　　国有企业办公共服务机构移交补助支出</t>
  </si>
  <si>
    <t>　　国有企业退休人员社会化管理补助支出</t>
  </si>
  <si>
    <t>　　国有企业棚户区改造支出</t>
  </si>
  <si>
    <t>　　国有企业改革成本支出</t>
  </si>
  <si>
    <t>　　离休干部医药费补助支出</t>
  </si>
  <si>
    <t>　　其他解决历史遗留问题及改革成本支出</t>
  </si>
  <si>
    <t>　国有企业资本金注入</t>
  </si>
  <si>
    <t>　　国有经济结构调整支出</t>
  </si>
  <si>
    <t>　　公益性设施投资支出</t>
  </si>
  <si>
    <t>　　前瞻性战略性产业发展支出</t>
  </si>
  <si>
    <t>　　生态环境保护支出</t>
  </si>
  <si>
    <t>　　支持科技进步支出</t>
  </si>
  <si>
    <t>　　保障国家经济安全支出</t>
  </si>
  <si>
    <t>　　对外投资合作支出</t>
  </si>
  <si>
    <t>　　其他国有企业资本金注入</t>
  </si>
  <si>
    <t>　国有企业政策性补贴(款)</t>
  </si>
  <si>
    <t>　　国有企业政策性补贴(项)</t>
  </si>
  <si>
    <t>　金融国有资本经营预算支出</t>
  </si>
  <si>
    <t>　　资本性支出</t>
  </si>
  <si>
    <t>　　改革性支出</t>
  </si>
  <si>
    <t>　　其他金融国有资本经营预算支出</t>
  </si>
  <si>
    <t>　其他国有资本经营预算支出(款)</t>
  </si>
  <si>
    <t>　　其他国有资本经营预算支出(项)</t>
  </si>
  <si>
    <r>
      <rPr>
        <sz val="11"/>
        <rFont val="黑体"/>
        <family val="3"/>
        <charset val="134"/>
      </rPr>
      <t>附表</t>
    </r>
    <r>
      <rPr>
        <sz val="11"/>
        <rFont val="Times New Roman"/>
        <family val="1"/>
        <charset val="134"/>
      </rPr>
      <t>1-15</t>
    </r>
  </si>
  <si>
    <t>国有资本经营预算专项转移支付分地区安排情况表</t>
  </si>
  <si>
    <t>6022</t>
  </si>
  <si>
    <r>
      <rPr>
        <sz val="11"/>
        <rFont val="黑体"/>
        <family val="3"/>
        <charset val="134"/>
      </rPr>
      <t>附表</t>
    </r>
    <r>
      <rPr>
        <sz val="11"/>
        <rFont val="Times New Roman"/>
        <family val="1"/>
        <charset val="134"/>
      </rPr>
      <t>1-16</t>
    </r>
  </si>
  <si>
    <t>国有资本经营预算专项转移支付分项目安排情况表</t>
  </si>
  <si>
    <t>其他国有资本经营预算支出</t>
  </si>
  <si>
    <r>
      <rPr>
        <b/>
        <sz val="11"/>
        <rFont val="方正仿宋_GBK"/>
        <family val="4"/>
        <charset val="134"/>
      </rPr>
      <t>合计</t>
    </r>
  </si>
  <si>
    <r>
      <rPr>
        <sz val="11"/>
        <rFont val="黑体"/>
        <family val="3"/>
        <charset val="134"/>
      </rPr>
      <t>附表</t>
    </r>
    <r>
      <rPr>
        <sz val="11"/>
        <rFont val="Times New Roman"/>
        <family val="1"/>
        <charset val="134"/>
      </rPr>
      <t>1-17</t>
    </r>
  </si>
  <si>
    <t>社会保险基金预算收入决算表</t>
  </si>
  <si>
    <r>
      <rPr>
        <b/>
        <sz val="11"/>
        <rFont val="方正仿宋_GBK"/>
        <family val="4"/>
        <charset val="134"/>
      </rPr>
      <t>社保保险基金收入</t>
    </r>
  </si>
  <si>
    <r>
      <rPr>
        <b/>
        <sz val="11"/>
        <rFont val="方正仿宋_GBK"/>
        <family val="4"/>
        <charset val="134"/>
      </rPr>
      <t>企业职工</t>
    </r>
    <r>
      <rPr>
        <b/>
        <sz val="11"/>
        <rFont val="Times New Roman"/>
        <family val="1"/>
        <charset val="134"/>
      </rPr>
      <t xml:space="preserve"> </t>
    </r>
    <r>
      <rPr>
        <b/>
        <sz val="11"/>
        <rFont val="方正仿宋_GBK"/>
        <family val="4"/>
        <charset val="134"/>
      </rPr>
      <t>基本养老保险基金收入</t>
    </r>
  </si>
  <si>
    <t>企业职工基本养老保险费收入</t>
  </si>
  <si>
    <t>企业职工基本养老保险基金利息收入</t>
  </si>
  <si>
    <t xml:space="preserve">     1020199</t>
  </si>
  <si>
    <t xml:space="preserve">  其他企业职工基本养老保险收入</t>
  </si>
  <si>
    <t>10203</t>
  </si>
  <si>
    <t>城镇职工基本医疗保险基金收入</t>
  </si>
  <si>
    <t>城镇职工基本医疗保险费收入</t>
  </si>
  <si>
    <t>城镇职工基本医疗保险基金利息收入</t>
  </si>
  <si>
    <t>其他城镇职工基本医疗保险基金收入</t>
  </si>
  <si>
    <t>10205</t>
  </si>
  <si>
    <t>生育保险基金收入</t>
  </si>
  <si>
    <t>生育保险费收入</t>
  </si>
  <si>
    <t>生育保险费基金利息收入</t>
  </si>
  <si>
    <t>其他生育保险费基金收入</t>
  </si>
  <si>
    <t>10210</t>
  </si>
  <si>
    <t>城乡居民养老保险基金收入</t>
  </si>
  <si>
    <t xml:space="preserve">    城乡居民养老保险基金缴费收入</t>
  </si>
  <si>
    <t xml:space="preserve">    城乡居民养老保险基金财政补贴收入</t>
  </si>
  <si>
    <t xml:space="preserve">    城乡居民养老保险基金利息收入</t>
  </si>
  <si>
    <t xml:space="preserve">   其他城乡居民养老保险基金收入</t>
  </si>
  <si>
    <t>10211</t>
  </si>
  <si>
    <t>机关事业单位基本养老保险基金收入</t>
  </si>
  <si>
    <t xml:space="preserve">    机关事业单位基本养老保险费收入</t>
  </si>
  <si>
    <t xml:space="preserve">    城乡居民养老保险基金基金财政补助收入</t>
  </si>
  <si>
    <t>10212</t>
  </si>
  <si>
    <t>城乡居民基本医疗保险基金收入</t>
  </si>
  <si>
    <t xml:space="preserve">    城乡居民基本医疗保险基金缴费收入</t>
  </si>
  <si>
    <t xml:space="preserve">    城乡居民基本医疗保险基金财政补助收入</t>
  </si>
  <si>
    <t xml:space="preserve">    城乡居民基本医疗保险基金利息收入</t>
  </si>
  <si>
    <r>
      <rPr>
        <sz val="11"/>
        <rFont val="黑体"/>
        <family val="3"/>
        <charset val="134"/>
      </rPr>
      <t>附表</t>
    </r>
    <r>
      <rPr>
        <sz val="11"/>
        <rFont val="Times New Roman"/>
        <family val="1"/>
        <charset val="134"/>
      </rPr>
      <t>1-18</t>
    </r>
  </si>
  <si>
    <t>社会保险基金预算支出决算表</t>
  </si>
  <si>
    <t>209</t>
  </si>
  <si>
    <r>
      <rPr>
        <b/>
        <sz val="11"/>
        <rFont val="方正仿宋_GBK"/>
        <family val="4"/>
        <charset val="134"/>
      </rPr>
      <t>社会保险基金支出</t>
    </r>
  </si>
  <si>
    <t>20901</t>
  </si>
  <si>
    <r>
      <rPr>
        <b/>
        <sz val="11"/>
        <rFont val="宋体"/>
        <family val="1"/>
        <charset val="134"/>
      </rPr>
      <t>企业职工</t>
    </r>
    <r>
      <rPr>
        <b/>
        <sz val="11"/>
        <rFont val="方正仿宋_GBK"/>
        <family val="1"/>
        <charset val="134"/>
      </rPr>
      <t>基本养老保险基金支出</t>
    </r>
  </si>
  <si>
    <t>2090101</t>
  </si>
  <si>
    <r>
      <rPr>
        <sz val="11"/>
        <rFont val="方正仿宋_GBK"/>
        <family val="4"/>
        <charset val="134"/>
      </rPr>
      <t>基本养老金</t>
    </r>
  </si>
  <si>
    <t>其他企业职工基本养老保险支出</t>
  </si>
  <si>
    <t>20902</t>
  </si>
  <si>
    <r>
      <rPr>
        <b/>
        <sz val="11"/>
        <rFont val="方正仿宋_GBK"/>
        <family val="4"/>
        <charset val="134"/>
      </rPr>
      <t>失业保险基金支出</t>
    </r>
  </si>
  <si>
    <t>2090201</t>
  </si>
  <si>
    <t>失业保险金</t>
  </si>
  <si>
    <t>20903</t>
  </si>
  <si>
    <t>城镇基本医疗保险基金支出</t>
  </si>
  <si>
    <t>2090301</t>
  </si>
  <si>
    <t>基本医疗保险统筹基金</t>
  </si>
  <si>
    <t>其他城镇基本医疗保险基金支出</t>
  </si>
  <si>
    <t>20904</t>
  </si>
  <si>
    <t>工伤保险基金支出</t>
  </si>
  <si>
    <t>2090401</t>
  </si>
  <si>
    <t>工伤保险待遇</t>
  </si>
  <si>
    <t>20906</t>
  </si>
  <si>
    <t>新型农村合作医疗基金支出</t>
  </si>
  <si>
    <t>新型农村合作医疗基金医疗待遇支出</t>
  </si>
  <si>
    <t>其他新型农村合作医疗基金支出</t>
  </si>
  <si>
    <t>20905</t>
  </si>
  <si>
    <t>生育保险基金支出</t>
  </si>
  <si>
    <t>2090501</t>
  </si>
  <si>
    <t>生育保险金</t>
  </si>
  <si>
    <t>城乡居民基本养老保险基金支出</t>
  </si>
  <si>
    <t>2091001</t>
  </si>
  <si>
    <t>基础养老金支出</t>
  </si>
  <si>
    <t>2091099</t>
  </si>
  <si>
    <t>其他城乡居民基本养老保险基金支出</t>
  </si>
  <si>
    <t>本年收支结余</t>
  </si>
</sst>
</file>

<file path=xl/styles.xml><?xml version="1.0" encoding="utf-8"?>
<styleSheet xmlns="http://schemas.openxmlformats.org/spreadsheetml/2006/main">
  <numFmts count="10">
    <numFmt numFmtId="41" formatCode="_ * #,##0_ ;_ * \-#,##0_ ;_ * &quot;-&quot;_ ;_ @_ "/>
    <numFmt numFmtId="43" formatCode="_ * #,##0.00_ ;_ * \-#,##0.00_ ;_ * &quot;-&quot;??_ ;_ @_ "/>
    <numFmt numFmtId="176" formatCode="0_);[Red]\(0\)"/>
    <numFmt numFmtId="44" formatCode="_ &quot;￥&quot;* #,##0.00_ ;_ &quot;￥&quot;* \-#,##0.00_ ;_ &quot;￥&quot;* &quot;-&quot;??_ ;_ @_ "/>
    <numFmt numFmtId="177" formatCode="0.00_ "/>
    <numFmt numFmtId="42" formatCode="_ &quot;￥&quot;* #,##0_ ;_ &quot;￥&quot;* \-#,##0_ ;_ &quot;￥&quot;* &quot;-&quot;_ ;_ @_ "/>
    <numFmt numFmtId="178" formatCode="0.0"/>
    <numFmt numFmtId="179" formatCode="0_ "/>
    <numFmt numFmtId="180" formatCode="0;_렀"/>
    <numFmt numFmtId="181" formatCode="0.0_ "/>
  </numFmts>
  <fonts count="47">
    <font>
      <sz val="11"/>
      <color indexed="8"/>
      <name val="宋体"/>
      <family val="2"/>
      <charset val="134"/>
    </font>
    <font>
      <sz val="11"/>
      <color indexed="8"/>
      <name val="宋体"/>
      <family val="3"/>
      <charset val="134"/>
    </font>
    <font>
      <sz val="10"/>
      <name val="Helv"/>
      <family val="2"/>
      <charset val="134"/>
    </font>
    <font>
      <sz val="11"/>
      <color indexed="20"/>
      <name val="宋体"/>
      <family val="3"/>
      <charset val="134"/>
    </font>
    <font>
      <sz val="11"/>
      <color indexed="9"/>
      <name val="宋体"/>
      <family val="3"/>
      <charset val="134"/>
    </font>
    <font>
      <sz val="12"/>
      <name val="宋体"/>
      <family val="3"/>
      <charset val="134"/>
    </font>
    <font>
      <sz val="9"/>
      <name val="宋体"/>
      <family val="3"/>
      <charset val="134"/>
    </font>
    <font>
      <sz val="7"/>
      <name val="Small Fonts"/>
      <family val="2"/>
      <charset val="134"/>
    </font>
    <font>
      <sz val="11"/>
      <name val="宋体"/>
      <family val="3"/>
      <charset val="134"/>
    </font>
    <font>
      <sz val="10"/>
      <name val="MS Sans Serif"/>
      <family val="2"/>
      <charset val="134"/>
    </font>
    <font>
      <sz val="12"/>
      <name val="Courier"/>
      <family val="3"/>
      <charset val="134"/>
    </font>
    <font>
      <sz val="12"/>
      <name val="宋体"/>
      <family val="7"/>
      <charset val="134"/>
    </font>
    <font>
      <sz val="9"/>
      <name val="宋体"/>
      <charset val="134"/>
    </font>
    <font>
      <sz val="11"/>
      <name val="Times New Roman"/>
      <family val="1"/>
      <charset val="134"/>
    </font>
    <font>
      <sz val="9"/>
      <name val="Times New Roman"/>
      <family val="1"/>
      <charset val="134"/>
    </font>
    <font>
      <sz val="18"/>
      <name val="方正小标宋_GBK"/>
      <family val="4"/>
      <charset val="134"/>
    </font>
    <font>
      <sz val="18"/>
      <name val="Times New Roman"/>
      <family val="1"/>
      <charset val="134"/>
    </font>
    <font>
      <b/>
      <sz val="11"/>
      <name val="Times New Roman"/>
      <family val="1"/>
      <charset val="134"/>
    </font>
    <font>
      <b/>
      <sz val="11"/>
      <name val="方正书宋_GBK"/>
      <family val="1"/>
      <charset val="134"/>
    </font>
    <font>
      <b/>
      <sz val="11"/>
      <name val="宋体"/>
      <family val="1"/>
      <charset val="134"/>
    </font>
    <font>
      <sz val="11"/>
      <name val="宋体"/>
      <family val="1"/>
      <charset val="134"/>
    </font>
    <font>
      <sz val="11"/>
      <name val="方正仿宋_GBK"/>
      <family val="4"/>
      <charset val="134"/>
    </font>
    <font>
      <b/>
      <sz val="11"/>
      <name val="方正仿宋_GBK"/>
      <family val="4"/>
      <charset val="134"/>
    </font>
    <font>
      <sz val="10"/>
      <name val="宋体"/>
      <family val="7"/>
      <charset val="134"/>
    </font>
    <font>
      <sz val="12"/>
      <name val="Times New Roman"/>
      <family val="1"/>
      <charset val="134"/>
    </font>
    <font>
      <sz val="11"/>
      <name val="方正仿宋_GBK"/>
      <charset val="134"/>
    </font>
    <font>
      <sz val="10.5"/>
      <name val="Times New Roman"/>
      <family val="1"/>
      <charset val="134"/>
    </font>
    <font>
      <b/>
      <sz val="11"/>
      <name val="方正书宋_GBK"/>
      <family val="4"/>
      <charset val="134"/>
    </font>
    <font>
      <sz val="12"/>
      <name val="宋体"/>
      <charset val="134"/>
    </font>
    <font>
      <sz val="14"/>
      <name val="Times New Roman"/>
      <family val="1"/>
      <charset val="134"/>
    </font>
    <font>
      <b/>
      <sz val="9"/>
      <name val="Times New Roman"/>
      <family val="1"/>
      <charset val="134"/>
    </font>
    <font>
      <b/>
      <sz val="10"/>
      <name val="宋体"/>
      <charset val="134"/>
    </font>
    <font>
      <sz val="10"/>
      <name val="宋体"/>
      <charset val="134"/>
    </font>
    <font>
      <b/>
      <sz val="12"/>
      <name val="Times New Roman"/>
      <family val="1"/>
      <charset val="134"/>
    </font>
    <font>
      <b/>
      <sz val="12"/>
      <name val="宋体"/>
      <family val="1"/>
      <charset val="134"/>
    </font>
    <font>
      <b/>
      <sz val="12"/>
      <name val="宋体"/>
      <charset val="134"/>
    </font>
    <font>
      <sz val="12"/>
      <name val="宋体"/>
      <family val="1"/>
      <charset val="134"/>
    </font>
    <font>
      <sz val="12"/>
      <color indexed="8"/>
      <name val="宋体"/>
      <family val="2"/>
      <charset val="134"/>
    </font>
    <font>
      <sz val="11"/>
      <name val="宋体"/>
      <family val="7"/>
      <charset val="134"/>
    </font>
    <font>
      <sz val="18"/>
      <name val="方正小标宋_GBK"/>
      <family val="7"/>
      <charset val="134"/>
    </font>
    <font>
      <sz val="12"/>
      <color indexed="8"/>
      <name val="宋体"/>
      <family val="7"/>
      <charset val="134"/>
    </font>
    <font>
      <sz val="11"/>
      <name val="黑体"/>
      <family val="3"/>
      <charset val="134"/>
    </font>
    <font>
      <sz val="11"/>
      <name val="方正书宋_GBK"/>
      <family val="4"/>
      <charset val="134"/>
    </font>
    <font>
      <b/>
      <sz val="11"/>
      <name val="方正仿宋_GBK"/>
      <family val="1"/>
      <charset val="134"/>
    </font>
    <font>
      <sz val="10.5"/>
      <name val="方正仿宋_GBK"/>
      <family val="4"/>
      <charset val="134"/>
    </font>
    <font>
      <b/>
      <sz val="9"/>
      <name val="方正书宋_GBK"/>
      <family val="4"/>
      <charset val="134"/>
    </font>
    <font>
      <sz val="9"/>
      <name val="方正仿宋_GBK"/>
      <family val="4"/>
      <charset val="134"/>
    </font>
  </fonts>
  <fills count="22">
    <fill>
      <patternFill patternType="none"/>
    </fill>
    <fill>
      <patternFill patternType="gray125"/>
    </fill>
    <fill>
      <patternFill patternType="mediumGray">
        <fgColor indexed="9"/>
      </patternFill>
    </fill>
    <fill>
      <patternFill patternType="solid">
        <fgColor indexed="9"/>
        <bgColor indexed="64"/>
      </patternFill>
    </fill>
    <fill>
      <patternFill patternType="solid">
        <fgColor indexed="44"/>
        <bgColor indexed="64"/>
      </patternFill>
    </fill>
    <fill>
      <patternFill patternType="solid">
        <fgColor indexed="11"/>
        <bgColor indexed="64"/>
      </patternFill>
    </fill>
    <fill>
      <patternFill patternType="solid">
        <fgColor indexed="45"/>
        <bgColor indexed="64"/>
      </patternFill>
    </fill>
    <fill>
      <patternFill patternType="solid">
        <fgColor indexed="31"/>
        <bgColor indexed="64"/>
      </patternFill>
    </fill>
    <fill>
      <patternFill patternType="solid">
        <fgColor indexed="36"/>
        <bgColor indexed="64"/>
      </patternFill>
    </fill>
    <fill>
      <patternFill patternType="solid">
        <fgColor indexed="30"/>
        <bgColor indexed="64"/>
      </patternFill>
    </fill>
    <fill>
      <patternFill patternType="solid">
        <fgColor indexed="10"/>
        <bgColor indexed="64"/>
      </patternFill>
    </fill>
    <fill>
      <patternFill patternType="solid">
        <fgColor indexed="49"/>
        <bgColor indexed="64"/>
      </patternFill>
    </fill>
    <fill>
      <patternFill patternType="solid">
        <fgColor indexed="29"/>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indexed="51"/>
        <bgColor indexed="64"/>
      </patternFill>
    </fill>
    <fill>
      <patternFill patternType="solid">
        <fgColor indexed="62"/>
        <bgColor indexed="64"/>
      </patternFill>
    </fill>
    <fill>
      <patternFill patternType="solid">
        <fgColor indexed="27"/>
        <bgColor indexed="64"/>
      </patternFill>
    </fill>
    <fill>
      <patternFill patternType="solid">
        <fgColor indexed="52"/>
        <bgColor indexed="64"/>
      </patternFill>
    </fill>
    <fill>
      <patternFill patternType="solid">
        <fgColor indexed="57"/>
        <bgColor indexed="64"/>
      </patternFill>
    </fill>
    <fill>
      <patternFill patternType="solid">
        <fgColor indexed="5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7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0" fontId="1" fillId="4" borderId="0" applyNumberFormat="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lignment vertical="center"/>
    </xf>
    <xf numFmtId="0" fontId="1" fillId="5"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1" fillId="7" borderId="0" applyNumberFormat="0" applyBorder="0" applyAlignment="0" applyProtection="0">
      <alignment vertical="center"/>
    </xf>
    <xf numFmtId="0" fontId="5" fillId="0" borderId="0">
      <alignment vertical="center"/>
    </xf>
    <xf numFmtId="0" fontId="1" fillId="6" borderId="0" applyNumberFormat="0" applyBorder="0" applyAlignment="0" applyProtection="0">
      <alignment vertical="center"/>
    </xf>
    <xf numFmtId="0" fontId="6" fillId="0" borderId="0">
      <alignment vertical="center"/>
      <protection locked="0"/>
    </xf>
    <xf numFmtId="0" fontId="1" fillId="14" borderId="0" applyNumberFormat="0" applyBorder="0" applyAlignment="0" applyProtection="0">
      <alignment vertical="center"/>
    </xf>
    <xf numFmtId="0" fontId="6" fillId="0" borderId="0">
      <alignment vertical="center"/>
      <protection locked="0"/>
    </xf>
    <xf numFmtId="0" fontId="1" fillId="15" borderId="0" applyNumberFormat="0" applyBorder="0" applyAlignment="0" applyProtection="0">
      <alignment vertical="center"/>
    </xf>
    <xf numFmtId="0" fontId="6" fillId="0" borderId="0">
      <alignment vertical="center"/>
      <protection locked="0"/>
    </xf>
    <xf numFmtId="0" fontId="4" fillId="17" borderId="0" applyNumberFormat="0" applyBorder="0" applyAlignment="0" applyProtection="0">
      <alignment vertical="center"/>
    </xf>
    <xf numFmtId="0" fontId="1" fillId="18" borderId="0" applyNumberFormat="0" applyBorder="0" applyAlignment="0" applyProtection="0">
      <alignment vertical="center"/>
    </xf>
    <xf numFmtId="0" fontId="6" fillId="0" borderId="0">
      <alignment vertical="center"/>
      <protection locked="0"/>
    </xf>
    <xf numFmtId="0" fontId="4" fillId="10" borderId="0" applyNumberFormat="0" applyBorder="0" applyAlignment="0" applyProtection="0">
      <alignment vertical="center"/>
    </xf>
    <xf numFmtId="0" fontId="1" fillId="13" borderId="0" applyNumberFormat="0" applyBorder="0" applyAlignment="0" applyProtection="0">
      <alignment vertical="center"/>
    </xf>
    <xf numFmtId="0" fontId="6" fillId="0" borderId="0">
      <alignment vertical="center"/>
      <protection locked="0"/>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4" fillId="9" borderId="0" applyNumberFormat="0" applyBorder="0" applyAlignment="0" applyProtection="0">
      <alignment vertical="center"/>
    </xf>
    <xf numFmtId="0" fontId="6" fillId="0" borderId="0">
      <alignment vertical="center"/>
      <protection locked="0"/>
    </xf>
    <xf numFmtId="0" fontId="4" fillId="12" borderId="0" applyNumberFormat="0" applyBorder="0" applyAlignment="0" applyProtection="0">
      <alignment vertical="center"/>
    </xf>
    <xf numFmtId="0" fontId="6" fillId="0" borderId="0">
      <alignment vertical="center"/>
      <protection locked="0"/>
    </xf>
    <xf numFmtId="0" fontId="6" fillId="0" borderId="0">
      <alignment vertical="center"/>
      <protection locked="0"/>
    </xf>
    <xf numFmtId="0" fontId="4" fillId="5" borderId="0" applyNumberFormat="0" applyBorder="0" applyAlignment="0" applyProtection="0">
      <alignment vertical="center"/>
    </xf>
    <xf numFmtId="0" fontId="6" fillId="0" borderId="0">
      <alignment vertical="center"/>
      <protection locked="0"/>
    </xf>
    <xf numFmtId="37" fontId="7" fillId="0" borderId="0">
      <alignment vertical="center"/>
    </xf>
    <xf numFmtId="0" fontId="4" fillId="8" borderId="0" applyNumberFormat="0" applyBorder="0" applyAlignment="0" applyProtection="0">
      <alignment vertical="center"/>
    </xf>
    <xf numFmtId="0" fontId="6" fillId="0" borderId="0">
      <alignment vertical="center"/>
      <protection locked="0"/>
    </xf>
    <xf numFmtId="1" fontId="8" fillId="0" borderId="1">
      <alignment vertical="center"/>
      <protection locked="0"/>
    </xf>
    <xf numFmtId="0" fontId="4" fillId="11" borderId="0" applyNumberFormat="0" applyBorder="0" applyAlignment="0" applyProtection="0">
      <alignment vertical="center"/>
    </xf>
    <xf numFmtId="0" fontId="6" fillId="0" borderId="0">
      <alignment vertical="center"/>
      <protection locked="0"/>
    </xf>
    <xf numFmtId="0" fontId="0" fillId="0" borderId="0" applyFont="0" applyFill="0" applyBorder="0" applyAlignment="0" applyProtection="0">
      <alignment vertical="center"/>
    </xf>
    <xf numFmtId="0" fontId="0" fillId="0" borderId="0" applyFont="0" applyFill="0" applyBorder="0" applyAlignment="0" applyProtection="0">
      <alignment vertical="center"/>
    </xf>
    <xf numFmtId="0" fontId="4" fillId="19" borderId="0" applyNumberFormat="0" applyBorder="0" applyAlignment="0" applyProtection="0">
      <alignment vertical="center"/>
    </xf>
    <xf numFmtId="0" fontId="5" fillId="0" borderId="0">
      <alignment vertical="center"/>
    </xf>
    <xf numFmtId="0" fontId="9" fillId="0" borderId="0">
      <alignment vertical="center"/>
    </xf>
    <xf numFmtId="0" fontId="6" fillId="0" borderId="0">
      <alignment vertical="center"/>
      <protection locked="0"/>
    </xf>
    <xf numFmtId="9" fontId="0" fillId="0" borderId="0" applyFont="0" applyFill="0" applyBorder="0" applyAlignment="0" applyProtection="0">
      <alignment vertical="center"/>
    </xf>
    <xf numFmtId="0" fontId="8" fillId="0" borderId="1">
      <alignment horizontal="distributed" vertical="center" wrapText="1"/>
    </xf>
    <xf numFmtId="0" fontId="3" fillId="6" borderId="0" applyNumberFormat="0" applyBorder="0" applyAlignment="0" applyProtection="0">
      <alignment vertical="center"/>
    </xf>
    <xf numFmtId="0" fontId="6" fillId="0" borderId="0">
      <alignment vertical="center"/>
      <protection locked="0"/>
    </xf>
    <xf numFmtId="0" fontId="2" fillId="0" borderId="0">
      <alignment vertical="center"/>
    </xf>
    <xf numFmtId="0" fontId="4" fillId="8" borderId="0" applyNumberFormat="0" applyBorder="0" applyAlignment="0" applyProtection="0">
      <alignment vertical="center"/>
    </xf>
    <xf numFmtId="0" fontId="0" fillId="0" borderId="0" applyFont="0" applyFill="0" applyBorder="0" applyAlignment="0" applyProtection="0">
      <alignment vertical="center"/>
    </xf>
    <xf numFmtId="0" fontId="6" fillId="0" borderId="0">
      <alignment vertical="center"/>
      <protection locked="0"/>
    </xf>
    <xf numFmtId="0" fontId="6" fillId="0" borderId="0">
      <alignment vertical="center"/>
      <protection locked="0"/>
    </xf>
    <xf numFmtId="0" fontId="5" fillId="0" borderId="0">
      <alignment vertical="center"/>
    </xf>
    <xf numFmtId="0" fontId="6" fillId="0" borderId="0">
      <alignment vertical="center"/>
      <protection locked="0"/>
    </xf>
    <xf numFmtId="0" fontId="6" fillId="0" borderId="0">
      <alignment vertical="center"/>
      <protection locked="0"/>
    </xf>
    <xf numFmtId="0" fontId="6" fillId="0" borderId="0">
      <alignment vertical="center"/>
      <protection locked="0"/>
    </xf>
    <xf numFmtId="0" fontId="6" fillId="0" borderId="0">
      <alignment vertical="center"/>
      <protection locked="0"/>
    </xf>
    <xf numFmtId="0" fontId="6" fillId="0" borderId="0">
      <alignment vertical="center"/>
      <protection locked="0"/>
    </xf>
    <xf numFmtId="0" fontId="2" fillId="0" borderId="0">
      <alignment vertical="center"/>
    </xf>
    <xf numFmtId="0" fontId="6" fillId="0" borderId="0">
      <alignment vertical="center"/>
      <protection locked="0"/>
    </xf>
    <xf numFmtId="0" fontId="9" fillId="0" borderId="0">
      <alignment vertical="center"/>
    </xf>
    <xf numFmtId="4" fontId="0" fillId="0" borderId="0" applyFont="0" applyFill="0" applyBorder="0" applyAlignment="0" applyProtection="0">
      <alignment vertical="center"/>
    </xf>
    <xf numFmtId="0" fontId="10" fillId="0" borderId="0">
      <alignment vertical="center"/>
    </xf>
    <xf numFmtId="178" fontId="8" fillId="0" borderId="1">
      <alignment vertical="center"/>
      <protection locked="0"/>
    </xf>
    <xf numFmtId="0" fontId="2" fillId="0" borderId="0">
      <alignment vertical="center"/>
    </xf>
    <xf numFmtId="0" fontId="4" fillId="20" borderId="0" applyNumberFormat="0" applyBorder="0" applyAlignment="0" applyProtection="0">
      <alignment vertical="center"/>
    </xf>
    <xf numFmtId="0" fontId="4" fillId="11" borderId="0" applyNumberFormat="0" applyBorder="0" applyAlignment="0" applyProtection="0">
      <alignment vertical="center"/>
    </xf>
    <xf numFmtId="0" fontId="4" fillId="21" borderId="0" applyNumberFormat="0" applyBorder="0" applyAlignment="0" applyProtection="0">
      <alignment vertical="center"/>
    </xf>
    <xf numFmtId="0" fontId="11" fillId="0" borderId="0">
      <alignment vertical="center"/>
    </xf>
    <xf numFmtId="0" fontId="12" fillId="0" borderId="0">
      <alignment vertical="center"/>
      <protection locked="0"/>
    </xf>
  </cellStyleXfs>
  <cellXfs count="262">
    <xf numFmtId="0" fontId="0" fillId="0" borderId="0" xfId="0" applyAlignment="1"/>
    <xf numFmtId="0" fontId="13" fillId="0" borderId="0" xfId="65" applyFont="1" applyFill="1" applyAlignment="1">
      <alignment vertical="top"/>
      <protection locked="0"/>
    </xf>
    <xf numFmtId="0" fontId="13" fillId="0" borderId="0" xfId="65" applyFont="1" applyFill="1" applyAlignment="1">
      <alignment horizontal="left" vertical="top" indent="1"/>
      <protection locked="0"/>
    </xf>
    <xf numFmtId="0" fontId="13" fillId="0" borderId="0" xfId="65" applyFont="1" applyFill="1" applyAlignment="1">
      <alignment horizontal="left" vertical="top" indent="2"/>
      <protection locked="0"/>
    </xf>
    <xf numFmtId="49" fontId="13" fillId="0" borderId="0" xfId="65" applyNumberFormat="1" applyFont="1" applyFill="1" applyAlignment="1">
      <alignment horizontal="left" vertical="top"/>
      <protection locked="0"/>
    </xf>
    <xf numFmtId="176" fontId="13" fillId="0" borderId="0" xfId="65" applyNumberFormat="1" applyFont="1" applyFill="1" applyAlignment="1">
      <alignment horizontal="center" vertical="center"/>
      <protection locked="0"/>
    </xf>
    <xf numFmtId="0" fontId="14" fillId="0" borderId="0" xfId="65" applyFont="1" applyFill="1" applyAlignment="1">
      <alignment vertical="top"/>
      <protection locked="0"/>
    </xf>
    <xf numFmtId="49" fontId="14" fillId="0" borderId="0" xfId="58" applyNumberFormat="1" applyFont="1" applyFill="1" applyAlignment="1"/>
    <xf numFmtId="2" fontId="14" fillId="0" borderId="0" xfId="58" applyNumberFormat="1" applyFont="1" applyFill="1" applyAlignment="1"/>
    <xf numFmtId="176" fontId="14" fillId="0" borderId="0" xfId="65" applyNumberFormat="1" applyFont="1" applyFill="1" applyAlignment="1">
      <alignment vertical="top"/>
      <protection locked="0"/>
    </xf>
    <xf numFmtId="0" fontId="13" fillId="0" borderId="0" xfId="46" applyFont="1" applyBorder="1" applyAlignment="1">
      <alignment horizontal="left" vertical="center"/>
    </xf>
    <xf numFmtId="0" fontId="15" fillId="0" borderId="0" xfId="65" applyFont="1" applyFill="1" applyAlignment="1">
      <alignment horizontal="center" vertical="top"/>
      <protection locked="0"/>
    </xf>
    <xf numFmtId="0" fontId="16" fillId="0" borderId="0" xfId="65" applyFont="1" applyFill="1" applyAlignment="1">
      <alignment horizontal="center" vertical="top"/>
      <protection locked="0"/>
    </xf>
    <xf numFmtId="176" fontId="16" fillId="0" borderId="0" xfId="65" applyNumberFormat="1" applyFont="1" applyFill="1" applyAlignment="1">
      <alignment horizontal="center" vertical="center"/>
      <protection locked="0"/>
    </xf>
    <xf numFmtId="49" fontId="17" fillId="0" borderId="1" xfId="65" applyNumberFormat="1" applyFont="1" applyFill="1" applyBorder="1" applyAlignment="1">
      <alignment horizontal="center" vertical="center"/>
      <protection locked="0"/>
    </xf>
    <xf numFmtId="0" fontId="17" fillId="0" borderId="1" xfId="65" applyFont="1" applyFill="1" applyBorder="1" applyAlignment="1">
      <alignment horizontal="center" vertical="center"/>
      <protection locked="0"/>
    </xf>
    <xf numFmtId="176" fontId="18" fillId="0" borderId="1" xfId="65" applyNumberFormat="1" applyFont="1" applyFill="1" applyBorder="1" applyAlignment="1">
      <alignment horizontal="center" vertical="center"/>
      <protection locked="0"/>
    </xf>
    <xf numFmtId="0" fontId="13" fillId="0" borderId="0" xfId="58" applyFont="1" applyFill="1" applyAlignment="1">
      <alignment vertical="center" wrapText="1"/>
    </xf>
    <xf numFmtId="49" fontId="17" fillId="0" borderId="1" xfId="65" applyNumberFormat="1" applyFont="1" applyFill="1" applyBorder="1" applyAlignment="1">
      <alignment horizontal="left" vertical="center"/>
      <protection locked="0"/>
    </xf>
    <xf numFmtId="0" fontId="17" fillId="0" borderId="1" xfId="65" applyFont="1" applyFill="1" applyBorder="1" applyAlignment="1">
      <alignment horizontal="left" vertical="center"/>
      <protection locked="0"/>
    </xf>
    <xf numFmtId="176" fontId="17" fillId="0" borderId="1" xfId="65" applyNumberFormat="1" applyFont="1" applyFill="1" applyBorder="1" applyAlignment="1">
      <alignment horizontal="center" vertical="center"/>
      <protection locked="0"/>
    </xf>
    <xf numFmtId="179" fontId="13" fillId="0" borderId="0" xfId="65" applyNumberFormat="1" applyFont="1" applyFill="1" applyAlignment="1">
      <alignment vertical="top"/>
      <protection locked="0"/>
    </xf>
    <xf numFmtId="177" fontId="13" fillId="0" borderId="0" xfId="65" applyNumberFormat="1" applyFont="1" applyFill="1" applyAlignment="1">
      <alignment vertical="top"/>
      <protection locked="0"/>
    </xf>
    <xf numFmtId="49" fontId="13" fillId="0" borderId="0" xfId="58" applyNumberFormat="1" applyFont="1" applyFill="1" applyAlignment="1"/>
    <xf numFmtId="49" fontId="17" fillId="0" borderId="1" xfId="65" applyNumberFormat="1" applyFont="1" applyFill="1" applyBorder="1" applyAlignment="1">
      <alignment horizontal="left" vertical="center" indent="1"/>
      <protection locked="0"/>
    </xf>
    <xf numFmtId="0" fontId="19" fillId="0" borderId="1" xfId="65" applyFont="1" applyFill="1" applyBorder="1" applyAlignment="1">
      <alignment horizontal="left" vertical="center" wrapText="1" indent="1"/>
      <protection locked="0"/>
    </xf>
    <xf numFmtId="176" fontId="17" fillId="0" borderId="1" xfId="65" applyNumberFormat="1" applyFont="1" applyFill="1" applyBorder="1" applyAlignment="1">
      <alignment horizontal="center" vertical="center" indent="1"/>
      <protection locked="0"/>
    </xf>
    <xf numFmtId="179" fontId="13" fillId="0" borderId="0" xfId="65" applyNumberFormat="1" applyFont="1" applyFill="1" applyAlignment="1">
      <alignment horizontal="left" vertical="top" indent="1"/>
      <protection locked="0"/>
    </xf>
    <xf numFmtId="49" fontId="13" fillId="0" borderId="0" xfId="58" applyNumberFormat="1" applyFont="1" applyFill="1" applyAlignment="1">
      <alignment horizontal="left" indent="1"/>
    </xf>
    <xf numFmtId="49" fontId="13" fillId="0" borderId="1" xfId="65" applyNumberFormat="1" applyFont="1" applyFill="1" applyBorder="1" applyAlignment="1">
      <alignment horizontal="left" vertical="center" indent="2"/>
      <protection locked="0"/>
    </xf>
    <xf numFmtId="0" fontId="13" fillId="0" borderId="1" xfId="65" applyFont="1" applyFill="1" applyBorder="1" applyAlignment="1">
      <alignment horizontal="left" vertical="center" indent="2"/>
      <protection locked="0"/>
    </xf>
    <xf numFmtId="176" fontId="13" fillId="0" borderId="1" xfId="65" applyNumberFormat="1" applyFont="1" applyFill="1" applyBorder="1" applyAlignment="1">
      <alignment horizontal="center" vertical="center" indent="2"/>
      <protection locked="0"/>
    </xf>
    <xf numFmtId="179" fontId="13" fillId="0" borderId="0" xfId="65" applyNumberFormat="1" applyFont="1" applyFill="1" applyAlignment="1">
      <alignment horizontal="left" vertical="top" indent="2"/>
      <protection locked="0"/>
    </xf>
    <xf numFmtId="49" fontId="13" fillId="0" borderId="0" xfId="58" applyNumberFormat="1" applyFont="1" applyFill="1" applyAlignment="1">
      <alignment horizontal="left" indent="2"/>
    </xf>
    <xf numFmtId="0" fontId="13" fillId="0" borderId="1" xfId="58" applyFont="1" applyFill="1" applyBorder="1" applyAlignment="1">
      <alignment horizontal="center" vertical="center"/>
    </xf>
    <xf numFmtId="0" fontId="20" fillId="0" borderId="1" xfId="65" applyFont="1" applyFill="1" applyBorder="1" applyAlignment="1">
      <alignment horizontal="left" vertical="center" indent="2"/>
      <protection locked="0"/>
    </xf>
    <xf numFmtId="176" fontId="13" fillId="0" borderId="1" xfId="65" applyNumberFormat="1" applyFont="1" applyFill="1" applyBorder="1" applyAlignment="1">
      <alignment horizontal="center" vertical="center"/>
      <protection locked="0"/>
    </xf>
    <xf numFmtId="180" fontId="13" fillId="0" borderId="0" xfId="65" applyNumberFormat="1" applyFont="1" applyFill="1" applyAlignment="1">
      <alignment vertical="top"/>
      <protection locked="0"/>
    </xf>
    <xf numFmtId="49" fontId="21" fillId="0" borderId="1" xfId="65" applyNumberFormat="1" applyFont="1" applyFill="1" applyBorder="1" applyAlignment="1">
      <alignment horizontal="left" vertical="center" indent="2"/>
      <protection locked="0"/>
    </xf>
    <xf numFmtId="49" fontId="22" fillId="0" borderId="1" xfId="65" applyNumberFormat="1" applyFont="1" applyFill="1" applyBorder="1" applyAlignment="1">
      <alignment horizontal="left" vertical="center" indent="1"/>
      <protection locked="0"/>
    </xf>
    <xf numFmtId="3" fontId="23" fillId="2" borderId="1" xfId="0" applyNumberFormat="1" applyFont="1" applyFill="1" applyBorder="1" applyAlignment="1" applyProtection="1">
      <alignment horizontal="center" vertical="center"/>
    </xf>
    <xf numFmtId="49" fontId="17" fillId="0" borderId="2" xfId="65" applyNumberFormat="1" applyFont="1" applyFill="1" applyBorder="1" applyAlignment="1">
      <alignment horizontal="left" vertical="center" indent="1"/>
      <protection locked="0"/>
    </xf>
    <xf numFmtId="49" fontId="17" fillId="0" borderId="3" xfId="65" applyNumberFormat="1" applyFont="1" applyFill="1" applyBorder="1" applyAlignment="1">
      <alignment horizontal="left" vertical="center" indent="1"/>
      <protection locked="0"/>
    </xf>
    <xf numFmtId="49" fontId="21" fillId="0" borderId="4" xfId="65" applyNumberFormat="1" applyFont="1" applyFill="1" applyBorder="1" applyAlignment="1">
      <alignment horizontal="left" vertical="center" indent="2"/>
      <protection locked="0"/>
    </xf>
    <xf numFmtId="0" fontId="17" fillId="0" borderId="3" xfId="65" applyFont="1" applyFill="1" applyBorder="1" applyAlignment="1">
      <alignment horizontal="center" vertical="center"/>
      <protection locked="0"/>
    </xf>
    <xf numFmtId="0" fontId="17" fillId="0" borderId="4" xfId="65" applyFont="1" applyFill="1" applyBorder="1" applyAlignment="1">
      <alignment horizontal="center" vertical="center"/>
      <protection locked="0"/>
    </xf>
    <xf numFmtId="176" fontId="13" fillId="0" borderId="0" xfId="65" applyNumberFormat="1" applyFont="1" applyFill="1" applyAlignment="1">
      <alignment vertical="top"/>
      <protection locked="0"/>
    </xf>
    <xf numFmtId="0" fontId="13" fillId="0" borderId="0" xfId="58" applyFont="1" applyFill="1" applyAlignment="1">
      <alignment horizontal="center" vertical="center" wrapText="1"/>
    </xf>
    <xf numFmtId="2" fontId="13" fillId="0" borderId="0" xfId="58" applyNumberFormat="1" applyFont="1" applyFill="1" applyAlignment="1"/>
    <xf numFmtId="2" fontId="13" fillId="0" borderId="0" xfId="58" applyNumberFormat="1" applyFont="1" applyFill="1" applyAlignment="1">
      <alignment horizontal="left" indent="1"/>
    </xf>
    <xf numFmtId="176" fontId="13" fillId="0" borderId="0" xfId="65" applyNumberFormat="1" applyFont="1" applyFill="1" applyAlignment="1">
      <alignment horizontal="left" vertical="top" indent="1"/>
      <protection locked="0"/>
    </xf>
    <xf numFmtId="2" fontId="13" fillId="0" borderId="0" xfId="58" applyNumberFormat="1" applyFont="1" applyFill="1" applyAlignment="1">
      <alignment horizontal="left" indent="2"/>
    </xf>
    <xf numFmtId="176" fontId="13" fillId="0" borderId="0" xfId="65" applyNumberFormat="1" applyFont="1" applyFill="1" applyAlignment="1">
      <alignment horizontal="left" vertical="top" indent="2"/>
      <protection locked="0"/>
    </xf>
    <xf numFmtId="49" fontId="13" fillId="0" borderId="0" xfId="58" applyNumberFormat="1" applyFont="1" applyFill="1" applyAlignment="1" applyProtection="1">
      <alignment vertical="center"/>
      <protection locked="0"/>
    </xf>
    <xf numFmtId="2" fontId="13" fillId="0" borderId="0" xfId="58" applyNumberFormat="1" applyFont="1" applyFill="1" applyAlignment="1" applyProtection="1">
      <alignment vertical="center"/>
      <protection locked="0"/>
    </xf>
    <xf numFmtId="49" fontId="13" fillId="0" borderId="0" xfId="58" applyNumberFormat="1" applyFont="1" applyFill="1" applyAlignment="1" applyProtection="1">
      <alignment horizontal="left" vertical="center" indent="1"/>
      <protection locked="0"/>
    </xf>
    <xf numFmtId="2" fontId="13" fillId="0" borderId="0" xfId="58" applyNumberFormat="1" applyFont="1" applyFill="1" applyAlignment="1" applyProtection="1">
      <alignment horizontal="left" vertical="center" indent="1"/>
      <protection locked="0"/>
    </xf>
    <xf numFmtId="49" fontId="13" fillId="0" borderId="0" xfId="58" applyNumberFormat="1" applyFont="1" applyFill="1" applyAlignment="1" applyProtection="1">
      <alignment horizontal="left" vertical="center" indent="2"/>
      <protection locked="0"/>
    </xf>
    <xf numFmtId="2" fontId="13" fillId="0" borderId="0" xfId="58" applyNumberFormat="1" applyFont="1" applyFill="1" applyAlignment="1" applyProtection="1">
      <alignment horizontal="left" vertical="center" indent="2"/>
      <protection locked="0"/>
    </xf>
    <xf numFmtId="179" fontId="17" fillId="0" borderId="1" xfId="65" applyNumberFormat="1" applyFont="1" applyFill="1" applyBorder="1" applyAlignment="1">
      <alignment vertical="center"/>
      <protection locked="0"/>
    </xf>
    <xf numFmtId="179" fontId="14" fillId="0" borderId="0" xfId="65" applyNumberFormat="1" applyFont="1" applyFill="1" applyAlignment="1">
      <alignment vertical="top"/>
      <protection locked="0"/>
    </xf>
    <xf numFmtId="49" fontId="14" fillId="0" borderId="0" xfId="58" applyNumberFormat="1" applyFont="1" applyFill="1" applyAlignment="1" applyProtection="1">
      <alignment vertical="center"/>
      <protection locked="0"/>
    </xf>
    <xf numFmtId="2" fontId="14" fillId="0" borderId="0" xfId="58" applyNumberFormat="1" applyFont="1" applyFill="1" applyAlignment="1" applyProtection="1">
      <alignment vertical="center"/>
      <protection locked="0"/>
    </xf>
    <xf numFmtId="0" fontId="13" fillId="0" borderId="0" xfId="58" applyFont="1" applyFill="1" applyAlignment="1">
      <alignment vertical="center"/>
    </xf>
    <xf numFmtId="0" fontId="17" fillId="0" borderId="0" xfId="58" applyFont="1" applyFill="1" applyAlignment="1">
      <alignment vertical="center"/>
    </xf>
    <xf numFmtId="49" fontId="17" fillId="0" borderId="0" xfId="58" applyNumberFormat="1" applyFont="1" applyFill="1" applyAlignment="1">
      <alignment horizontal="left" vertical="center" indent="1"/>
    </xf>
    <xf numFmtId="0" fontId="13" fillId="0" borderId="0" xfId="58" applyFont="1" applyFill="1" applyAlignment="1">
      <alignment horizontal="left" vertical="center" indent="2"/>
    </xf>
    <xf numFmtId="0" fontId="24" fillId="0" borderId="0" xfId="58" applyFont="1" applyFill="1" applyAlignment="1">
      <alignment vertical="center"/>
    </xf>
    <xf numFmtId="176" fontId="24" fillId="0" borderId="0" xfId="58" applyNumberFormat="1" applyFont="1" applyFill="1" applyAlignment="1">
      <alignment vertical="center"/>
    </xf>
    <xf numFmtId="0" fontId="15" fillId="0" borderId="0" xfId="58" applyFont="1" applyFill="1" applyAlignment="1">
      <alignment horizontal="center" vertical="center"/>
    </xf>
    <xf numFmtId="0" fontId="16" fillId="0" borderId="0" xfId="58" applyFont="1" applyFill="1" applyAlignment="1">
      <alignment horizontal="center" vertical="center"/>
    </xf>
    <xf numFmtId="176" fontId="13" fillId="0" borderId="0" xfId="58" applyNumberFormat="1" applyFont="1" applyFill="1" applyAlignment="1">
      <alignment horizontal="right" vertical="center"/>
    </xf>
    <xf numFmtId="0" fontId="17" fillId="0" borderId="1" xfId="58" applyFont="1" applyFill="1" applyBorder="1" applyAlignment="1">
      <alignment horizontal="center" vertical="center"/>
    </xf>
    <xf numFmtId="176" fontId="18" fillId="0" borderId="1" xfId="58" applyNumberFormat="1" applyFont="1" applyFill="1" applyBorder="1" applyAlignment="1">
      <alignment horizontal="center" vertical="center"/>
    </xf>
    <xf numFmtId="0" fontId="17" fillId="0" borderId="1" xfId="58" applyFont="1" applyFill="1" applyBorder="1" applyAlignment="1">
      <alignment horizontal="left" vertical="center"/>
    </xf>
    <xf numFmtId="0" fontId="17" fillId="0" borderId="1" xfId="58" applyFont="1" applyFill="1" applyBorder="1" applyAlignment="1">
      <alignment vertical="center"/>
    </xf>
    <xf numFmtId="176" fontId="17" fillId="0" borderId="1" xfId="58" applyNumberFormat="1" applyFont="1" applyFill="1" applyBorder="1" applyAlignment="1">
      <alignment vertical="center"/>
    </xf>
    <xf numFmtId="49" fontId="17" fillId="0" borderId="1" xfId="58" applyNumberFormat="1" applyFont="1" applyFill="1" applyBorder="1" applyAlignment="1">
      <alignment horizontal="left" vertical="center" indent="1"/>
    </xf>
    <xf numFmtId="49" fontId="17" fillId="0" borderId="1" xfId="58" applyNumberFormat="1" applyFont="1" applyFill="1" applyBorder="1" applyAlignment="1">
      <alignment horizontal="right" vertical="center"/>
    </xf>
    <xf numFmtId="0" fontId="13" fillId="0" borderId="1" xfId="58" applyFont="1" applyFill="1" applyBorder="1" applyAlignment="1">
      <alignment horizontal="left" vertical="center" indent="2"/>
    </xf>
    <xf numFmtId="0" fontId="21" fillId="0" borderId="1" xfId="58" applyFont="1" applyFill="1" applyBorder="1" applyAlignment="1">
      <alignment horizontal="left" vertical="center" indent="2"/>
    </xf>
    <xf numFmtId="176" fontId="13" fillId="0" borderId="1" xfId="58" applyNumberFormat="1" applyFont="1" applyFill="1" applyBorder="1" applyAlignment="1">
      <alignment vertical="center"/>
    </xf>
    <xf numFmtId="176" fontId="13" fillId="0" borderId="0" xfId="58" applyNumberFormat="1" applyFont="1" applyFill="1" applyAlignment="1">
      <alignment horizontal="left" vertical="center" indent="2"/>
    </xf>
    <xf numFmtId="49" fontId="13" fillId="0" borderId="1" xfId="58" applyNumberFormat="1" applyFont="1" applyFill="1" applyBorder="1" applyAlignment="1">
      <alignment horizontal="left" vertical="center" indent="1"/>
    </xf>
    <xf numFmtId="49" fontId="25" fillId="0" borderId="1" xfId="58" applyNumberFormat="1" applyFont="1" applyFill="1" applyBorder="1" applyAlignment="1">
      <alignment horizontal="left" vertical="center" indent="1"/>
    </xf>
    <xf numFmtId="49" fontId="22" fillId="0" borderId="1" xfId="58" applyNumberFormat="1" applyFont="1" applyFill="1" applyBorder="1" applyAlignment="1">
      <alignment horizontal="left" vertical="center" indent="1"/>
    </xf>
    <xf numFmtId="3" fontId="23" fillId="2" borderId="1" xfId="0" applyNumberFormat="1" applyFont="1" applyFill="1" applyBorder="1" applyAlignment="1" applyProtection="1">
      <alignment horizontal="right" vertical="center"/>
    </xf>
    <xf numFmtId="176" fontId="13" fillId="0" borderId="0" xfId="58" applyNumberFormat="1" applyFont="1" applyFill="1" applyAlignment="1">
      <alignment vertical="center"/>
    </xf>
    <xf numFmtId="49" fontId="15" fillId="0" borderId="0" xfId="64" applyNumberFormat="1" applyFont="1" applyAlignment="1">
      <alignment horizontal="centerContinuous" vertical="center" wrapText="1"/>
    </xf>
    <xf numFmtId="49" fontId="16" fillId="0" borderId="0" xfId="64" applyNumberFormat="1" applyFont="1" applyAlignment="1">
      <alignment horizontal="centerContinuous" vertical="center" wrapText="1"/>
    </xf>
    <xf numFmtId="0" fontId="17" fillId="0" borderId="0" xfId="64" applyFont="1" applyAlignment="1">
      <alignment horizontal="center" wrapText="1"/>
    </xf>
    <xf numFmtId="176" fontId="26" fillId="0" borderId="0" xfId="65" applyNumberFormat="1" applyFont="1" applyFill="1" applyAlignment="1">
      <alignment horizontal="right" vertical="top"/>
      <protection locked="0"/>
    </xf>
    <xf numFmtId="0" fontId="27" fillId="0" borderId="1" xfId="64" applyFont="1" applyBorder="1" applyAlignment="1">
      <alignment horizontal="center" vertical="center" wrapText="1"/>
    </xf>
    <xf numFmtId="1" fontId="27" fillId="0" borderId="1" xfId="64" applyNumberFormat="1" applyFont="1" applyBorder="1" applyAlignment="1" applyProtection="1">
      <alignment horizontal="center" vertical="center" wrapText="1"/>
      <protection locked="0"/>
    </xf>
    <xf numFmtId="0" fontId="28" fillId="0" borderId="1" xfId="75" applyFont="1" applyFill="1" applyBorder="1" applyAlignment="1">
      <alignment horizontal="left" vertical="center" wrapText="1"/>
      <protection locked="0"/>
    </xf>
    <xf numFmtId="179" fontId="13" fillId="0" borderId="1" xfId="64" applyNumberFormat="1" applyFont="1" applyFill="1" applyBorder="1" applyAlignment="1">
      <alignment horizontal="center" vertical="center" wrapText="1"/>
    </xf>
    <xf numFmtId="179" fontId="13" fillId="0" borderId="1" xfId="64" applyNumberFormat="1" applyFont="1" applyFill="1" applyBorder="1" applyAlignment="1">
      <alignment horizontal="right" vertical="center" wrapText="1"/>
    </xf>
    <xf numFmtId="0" fontId="17" fillId="0" borderId="1" xfId="64" applyFont="1" applyBorder="1" applyAlignment="1">
      <alignment horizontal="center" vertical="center" wrapText="1"/>
    </xf>
    <xf numFmtId="179" fontId="13" fillId="0" borderId="1" xfId="64" applyNumberFormat="1" applyFont="1" applyBorder="1" applyAlignment="1">
      <alignment horizontal="center" vertical="center" wrapText="1"/>
    </xf>
    <xf numFmtId="0" fontId="13" fillId="0" borderId="0" xfId="64" applyFont="1" applyAlignment="1">
      <alignment wrapText="1"/>
    </xf>
    <xf numFmtId="0" fontId="27" fillId="0" borderId="0" xfId="64" applyFont="1" applyAlignment="1">
      <alignment horizontal="center" vertical="center" wrapText="1"/>
    </xf>
    <xf numFmtId="0" fontId="17" fillId="0" borderId="0" xfId="64" applyFont="1" applyAlignment="1">
      <alignment horizontal="center" vertical="center" wrapText="1"/>
    </xf>
    <xf numFmtId="0" fontId="17" fillId="0" borderId="0" xfId="64" applyFont="1" applyAlignment="1">
      <alignment wrapText="1"/>
    </xf>
    <xf numFmtId="0" fontId="24" fillId="0" borderId="0" xfId="64" applyFont="1" applyAlignment="1">
      <alignment wrapText="1"/>
    </xf>
    <xf numFmtId="0" fontId="13" fillId="0" borderId="0" xfId="46" applyFont="1" applyBorder="1" applyAlignment="1">
      <alignment horizontal="left" vertical="center" wrapText="1"/>
    </xf>
    <xf numFmtId="0" fontId="29" fillId="0" borderId="0" xfId="46" applyFont="1" applyBorder="1" applyAlignment="1">
      <alignment horizontal="left" vertical="center" wrapText="1"/>
    </xf>
    <xf numFmtId="0" fontId="27" fillId="0" borderId="0" xfId="64" applyFont="1" applyBorder="1" applyAlignment="1">
      <alignment horizontal="center" vertical="center" wrapText="1"/>
    </xf>
    <xf numFmtId="0" fontId="13" fillId="0" borderId="1" xfId="64" applyFont="1" applyBorder="1" applyAlignment="1">
      <alignment horizontal="center" vertical="center" wrapText="1"/>
    </xf>
    <xf numFmtId="0" fontId="17" fillId="0" borderId="0" xfId="64" applyFont="1" applyBorder="1" applyAlignment="1">
      <alignment horizontal="center" vertical="center" wrapText="1"/>
    </xf>
    <xf numFmtId="0" fontId="13" fillId="0" borderId="1" xfId="64" applyNumberFormat="1" applyFont="1" applyFill="1" applyBorder="1" applyAlignment="1">
      <alignment horizontal="center" vertical="center" wrapText="1"/>
    </xf>
    <xf numFmtId="179" fontId="20" fillId="0" borderId="1" xfId="64" applyNumberFormat="1" applyFont="1" applyFill="1" applyBorder="1" applyAlignment="1">
      <alignment horizontal="left" vertical="center" wrapText="1"/>
    </xf>
    <xf numFmtId="0" fontId="13" fillId="0" borderId="0" xfId="64" applyFont="1" applyBorder="1" applyAlignment="1">
      <alignment wrapText="1"/>
    </xf>
    <xf numFmtId="0" fontId="17" fillId="0" borderId="0" xfId="64" applyFont="1" applyBorder="1" applyAlignment="1">
      <alignment wrapText="1"/>
    </xf>
    <xf numFmtId="0" fontId="30" fillId="0" borderId="0" xfId="65" applyFont="1" applyFill="1" applyAlignment="1">
      <alignment vertical="top"/>
      <protection locked="0"/>
    </xf>
    <xf numFmtId="0" fontId="15" fillId="0" borderId="0" xfId="65" applyFont="1" applyFill="1" applyAlignment="1">
      <alignment horizontal="center" vertical="center" wrapText="1"/>
      <protection locked="0"/>
    </xf>
    <xf numFmtId="0" fontId="16" fillId="0" borderId="0" xfId="65" applyFont="1" applyFill="1" applyAlignment="1">
      <alignment horizontal="center" vertical="center"/>
      <protection locked="0"/>
    </xf>
    <xf numFmtId="49" fontId="27" fillId="0" borderId="1" xfId="65" applyNumberFormat="1" applyFont="1" applyFill="1" applyBorder="1" applyAlignment="1">
      <alignment horizontal="center" vertical="center"/>
      <protection locked="0"/>
    </xf>
    <xf numFmtId="0" fontId="17" fillId="0" borderId="0" xfId="65" applyFont="1" applyFill="1" applyAlignment="1">
      <alignment vertical="top"/>
      <protection locked="0"/>
    </xf>
    <xf numFmtId="0" fontId="30" fillId="0" borderId="0" xfId="58" applyFont="1" applyFill="1" applyAlignment="1">
      <alignment vertical="center" wrapText="1"/>
    </xf>
    <xf numFmtId="49" fontId="20" fillId="0" borderId="1" xfId="65" applyNumberFormat="1" applyFont="1" applyFill="1" applyBorder="1" applyAlignment="1">
      <alignment horizontal="center" vertical="center"/>
      <protection locked="0"/>
    </xf>
    <xf numFmtId="49" fontId="13" fillId="0" borderId="1" xfId="65" applyNumberFormat="1" applyFont="1" applyFill="1" applyBorder="1" applyAlignment="1">
      <alignment horizontal="center" vertical="center"/>
      <protection locked="0"/>
    </xf>
    <xf numFmtId="177" fontId="14" fillId="0" borderId="0" xfId="65" applyNumberFormat="1" applyFont="1" applyFill="1" applyAlignment="1">
      <alignment vertical="top"/>
      <protection locked="0"/>
    </xf>
    <xf numFmtId="49" fontId="13" fillId="0" borderId="1" xfId="65" applyNumberFormat="1" applyFont="1" applyFill="1" applyBorder="1" applyAlignment="1">
      <alignment horizontal="left" vertical="center" indent="1"/>
      <protection locked="0"/>
    </xf>
    <xf numFmtId="0" fontId="14" fillId="0" borderId="0" xfId="58" applyFont="1" applyFill="1" applyAlignment="1">
      <alignment vertical="center" wrapText="1"/>
    </xf>
    <xf numFmtId="176" fontId="30" fillId="0" borderId="0" xfId="65" applyNumberFormat="1" applyFont="1" applyFill="1" applyAlignment="1">
      <alignment vertical="top"/>
      <protection locked="0"/>
    </xf>
    <xf numFmtId="0" fontId="30" fillId="0" borderId="0" xfId="58" applyFont="1" applyFill="1" applyAlignment="1">
      <alignment horizontal="center" vertical="center" wrapText="1"/>
    </xf>
    <xf numFmtId="0" fontId="14" fillId="0" borderId="0" xfId="58" applyFont="1" applyFill="1" applyAlignment="1">
      <alignment horizontal="center" vertical="center" wrapText="1"/>
    </xf>
    <xf numFmtId="179" fontId="13" fillId="0" borderId="1" xfId="65" applyNumberFormat="1" applyFont="1" applyFill="1" applyBorder="1" applyAlignment="1">
      <alignment vertical="center"/>
      <protection locked="0"/>
    </xf>
    <xf numFmtId="0" fontId="13" fillId="0" borderId="0" xfId="46" applyFont="1" applyFill="1" applyBorder="1" applyAlignment="1">
      <alignment horizontal="left" vertical="center"/>
    </xf>
    <xf numFmtId="176" fontId="16" fillId="0" borderId="0" xfId="65" applyNumberFormat="1" applyFont="1" applyFill="1" applyAlignment="1">
      <alignment horizontal="center" vertical="top"/>
      <protection locked="0"/>
    </xf>
    <xf numFmtId="0" fontId="31" fillId="0" borderId="1" xfId="0" applyNumberFormat="1" applyFont="1" applyFill="1" applyBorder="1" applyAlignment="1" applyProtection="1">
      <alignment horizontal="center" vertical="center"/>
    </xf>
    <xf numFmtId="0" fontId="32" fillId="0" borderId="1" xfId="0" applyNumberFormat="1" applyFont="1" applyFill="1" applyBorder="1" applyAlignment="1" applyProtection="1">
      <alignment horizontal="left" vertical="center"/>
    </xf>
    <xf numFmtId="3" fontId="31" fillId="0" borderId="1" xfId="0" applyNumberFormat="1" applyFont="1" applyFill="1" applyBorder="1" applyAlignment="1" applyProtection="1">
      <alignment horizontal="center" vertical="center"/>
    </xf>
    <xf numFmtId="3" fontId="32" fillId="0" borderId="1" xfId="0" applyNumberFormat="1" applyFont="1" applyFill="1" applyBorder="1" applyAlignment="1" applyProtection="1">
      <alignment horizontal="right" vertical="center"/>
    </xf>
    <xf numFmtId="3" fontId="31" fillId="0" borderId="1" xfId="0" applyNumberFormat="1" applyFont="1" applyFill="1" applyBorder="1" applyAlignment="1" applyProtection="1">
      <alignment horizontal="left" vertical="center"/>
    </xf>
    <xf numFmtId="3" fontId="32" fillId="0" borderId="1" xfId="0" applyNumberFormat="1" applyFont="1" applyFill="1" applyBorder="1" applyAlignment="1" applyProtection="1">
      <alignment horizontal="left" vertical="center"/>
    </xf>
    <xf numFmtId="3" fontId="31" fillId="0" borderId="1" xfId="0" applyNumberFormat="1" applyFont="1" applyFill="1" applyBorder="1" applyAlignment="1" applyProtection="1">
      <alignment vertical="center"/>
    </xf>
    <xf numFmtId="3" fontId="32" fillId="0" borderId="1" xfId="0" applyNumberFormat="1" applyFont="1" applyFill="1" applyBorder="1" applyAlignment="1" applyProtection="1">
      <alignment vertical="center"/>
    </xf>
    <xf numFmtId="176" fontId="13" fillId="0" borderId="0" xfId="65" applyNumberFormat="1" applyFont="1" applyFill="1" applyAlignment="1">
      <alignment horizontal="right" vertical="center"/>
      <protection locked="0"/>
    </xf>
    <xf numFmtId="0" fontId="32" fillId="0" borderId="1" xfId="0" applyNumberFormat="1" applyFont="1" applyFill="1" applyBorder="1" applyAlignment="1" applyProtection="1">
      <alignment vertical="center"/>
    </xf>
    <xf numFmtId="0" fontId="27" fillId="0" borderId="0" xfId="58" applyFont="1" applyFill="1" applyAlignment="1">
      <alignment vertical="center"/>
    </xf>
    <xf numFmtId="0" fontId="27" fillId="0" borderId="2" xfId="58" applyFont="1" applyFill="1" applyBorder="1" applyAlignment="1">
      <alignment horizontal="center" vertical="center"/>
    </xf>
    <xf numFmtId="176" fontId="27" fillId="0" borderId="2" xfId="58" applyNumberFormat="1" applyFont="1" applyFill="1" applyBorder="1" applyAlignment="1">
      <alignment horizontal="center" vertical="center"/>
    </xf>
    <xf numFmtId="176" fontId="24" fillId="0" borderId="1" xfId="58" applyNumberFormat="1" applyFont="1" applyFill="1" applyBorder="1" applyAlignment="1">
      <alignment vertical="center"/>
    </xf>
    <xf numFmtId="0" fontId="31" fillId="0" borderId="1" xfId="0" applyNumberFormat="1" applyFont="1" applyFill="1" applyBorder="1" applyAlignment="1" applyProtection="1">
      <alignment vertical="center"/>
    </xf>
    <xf numFmtId="0" fontId="24" fillId="0" borderId="0" xfId="64" applyFont="1" applyAlignment="1"/>
    <xf numFmtId="49" fontId="15" fillId="0" borderId="0" xfId="64" applyNumberFormat="1" applyFont="1" applyAlignment="1">
      <alignment horizontal="centerContinuous" vertical="center"/>
    </xf>
    <xf numFmtId="49" fontId="16" fillId="0" borderId="0" xfId="64" applyNumberFormat="1" applyFont="1" applyAlignment="1">
      <alignment horizontal="centerContinuous" vertical="center"/>
    </xf>
    <xf numFmtId="0" fontId="33" fillId="0" borderId="0" xfId="64" applyFont="1" applyAlignment="1">
      <alignment horizontal="center"/>
    </xf>
    <xf numFmtId="181" fontId="21" fillId="0" borderId="0" xfId="64" applyNumberFormat="1" applyFont="1" applyAlignment="1">
      <alignment horizontal="right" vertical="center"/>
    </xf>
    <xf numFmtId="0" fontId="27" fillId="0" borderId="1" xfId="64" applyFont="1" applyBorder="1" applyAlignment="1">
      <alignment horizontal="center" vertical="center"/>
    </xf>
    <xf numFmtId="49" fontId="21" fillId="0" borderId="1" xfId="64" applyNumberFormat="1" applyFont="1" applyFill="1" applyBorder="1" applyAlignment="1">
      <alignment horizontal="left" vertical="center"/>
    </xf>
    <xf numFmtId="49" fontId="21" fillId="0" borderId="1" xfId="64" applyNumberFormat="1" applyFont="1" applyBorder="1" applyAlignment="1">
      <alignment horizontal="left" vertical="center"/>
    </xf>
    <xf numFmtId="49" fontId="21" fillId="0" borderId="1" xfId="64" applyNumberFormat="1" applyFont="1" applyFill="1" applyBorder="1" applyAlignment="1">
      <alignment horizontal="center" vertical="center"/>
    </xf>
    <xf numFmtId="49" fontId="21" fillId="0" borderId="1" xfId="64" applyNumberFormat="1" applyFont="1" applyBorder="1" applyAlignment="1">
      <alignment horizontal="left" vertical="center" indent="1"/>
    </xf>
    <xf numFmtId="49" fontId="21" fillId="0" borderId="1" xfId="64" applyNumberFormat="1" applyFont="1" applyFill="1" applyBorder="1" applyAlignment="1">
      <alignment horizontal="center" vertical="center" indent="1"/>
    </xf>
    <xf numFmtId="179" fontId="21" fillId="0" borderId="1" xfId="64" applyNumberFormat="1" applyFont="1" applyFill="1" applyBorder="1" applyAlignment="1">
      <alignment horizontal="left" vertical="center"/>
    </xf>
    <xf numFmtId="0" fontId="21" fillId="0" borderId="1" xfId="64" applyFont="1" applyBorder="1" applyAlignment="1">
      <alignment horizontal="left" vertical="center" indent="1"/>
    </xf>
    <xf numFmtId="177" fontId="21" fillId="0" borderId="1" xfId="64" applyNumberFormat="1" applyFont="1" applyFill="1" applyBorder="1" applyAlignment="1">
      <alignment horizontal="center" vertical="center"/>
    </xf>
    <xf numFmtId="179" fontId="21" fillId="0" borderId="1" xfId="64" applyNumberFormat="1" applyFont="1" applyFill="1" applyBorder="1" applyAlignment="1">
      <alignment horizontal="left" vertical="center" indent="1"/>
    </xf>
    <xf numFmtId="0" fontId="21" fillId="0" borderId="1" xfId="64" applyFont="1" applyBorder="1" applyAlignment="1">
      <alignment horizontal="left" vertical="center"/>
    </xf>
    <xf numFmtId="0" fontId="21" fillId="0" borderId="1" xfId="64" applyFont="1" applyBorder="1" applyAlignment="1">
      <alignment vertical="center"/>
    </xf>
    <xf numFmtId="179" fontId="21" fillId="0" borderId="1" xfId="64" applyNumberFormat="1" applyFont="1" applyFill="1" applyBorder="1" applyAlignment="1">
      <alignment horizontal="center" vertical="center"/>
    </xf>
    <xf numFmtId="49" fontId="21" fillId="0" borderId="1" xfId="64" applyNumberFormat="1" applyFont="1" applyFill="1" applyBorder="1" applyAlignment="1">
      <alignment horizontal="left" vertical="center" indent="1"/>
    </xf>
    <xf numFmtId="176" fontId="26" fillId="0" borderId="0" xfId="65" applyNumberFormat="1" applyFont="1" applyFill="1" applyAlignment="1">
      <alignment horizontal="center" vertical="top"/>
      <protection locked="0"/>
    </xf>
    <xf numFmtId="179" fontId="13" fillId="0" borderId="1" xfId="64" applyNumberFormat="1" applyFont="1" applyFill="1" applyBorder="1" applyAlignment="1">
      <alignment horizontal="left" vertical="center" wrapText="1"/>
    </xf>
    <xf numFmtId="0" fontId="20" fillId="0" borderId="1" xfId="64" applyFont="1" applyFill="1" applyBorder="1" applyAlignment="1">
      <alignment horizontal="left" vertical="center" wrapText="1"/>
    </xf>
    <xf numFmtId="0" fontId="24" fillId="0" borderId="1" xfId="64" applyFont="1" applyFill="1" applyBorder="1" applyAlignment="1">
      <alignment horizontal="left" vertical="center" wrapText="1"/>
    </xf>
    <xf numFmtId="0" fontId="24" fillId="0" borderId="1" xfId="64" applyFont="1" applyFill="1" applyBorder="1" applyAlignment="1">
      <alignment horizontal="center" vertical="center" wrapText="1"/>
    </xf>
    <xf numFmtId="0" fontId="34" fillId="0" borderId="1" xfId="64" applyNumberFormat="1" applyFont="1" applyFill="1" applyBorder="1" applyAlignment="1">
      <alignment horizontal="center" vertical="center" wrapText="1"/>
    </xf>
    <xf numFmtId="0" fontId="33" fillId="0" borderId="1" xfId="64" applyNumberFormat="1" applyFont="1" applyFill="1" applyBorder="1" applyAlignment="1">
      <alignment horizontal="center" vertical="center" wrapText="1"/>
    </xf>
    <xf numFmtId="0" fontId="35" fillId="3" borderId="1" xfId="0" applyFont="1" applyFill="1" applyBorder="1" applyAlignment="1">
      <alignment horizontal="center" vertical="center"/>
    </xf>
    <xf numFmtId="0" fontId="33" fillId="0" borderId="1" xfId="64" applyFont="1" applyBorder="1" applyAlignment="1">
      <alignment horizontal="center" vertical="center" wrapText="1"/>
    </xf>
    <xf numFmtId="179" fontId="36" fillId="0" borderId="1" xfId="64" applyNumberFormat="1" applyFont="1" applyFill="1" applyBorder="1" applyAlignment="1">
      <alignment horizontal="left" vertical="center" wrapText="1"/>
    </xf>
    <xf numFmtId="179" fontId="24" fillId="0" borderId="1" xfId="64" applyNumberFormat="1" applyFont="1" applyFill="1" applyBorder="1" applyAlignment="1">
      <alignment horizontal="center" vertical="center" wrapText="1"/>
    </xf>
    <xf numFmtId="0" fontId="24" fillId="0" borderId="1" xfId="64" applyFont="1" applyBorder="1" applyAlignment="1">
      <alignment horizontal="center" wrapText="1"/>
    </xf>
    <xf numFmtId="179" fontId="24" fillId="0" borderId="1" xfId="64" applyNumberFormat="1" applyFont="1" applyFill="1" applyBorder="1" applyAlignment="1">
      <alignment horizontal="left" vertical="center" wrapText="1"/>
    </xf>
    <xf numFmtId="0" fontId="33" fillId="0" borderId="1" xfId="64" applyFont="1" applyBorder="1" applyAlignment="1">
      <alignment horizontal="center" wrapText="1"/>
    </xf>
    <xf numFmtId="0" fontId="36" fillId="0" borderId="1" xfId="64" applyFont="1" applyFill="1" applyBorder="1" applyAlignment="1">
      <alignment horizontal="left" vertical="center" wrapText="1"/>
    </xf>
    <xf numFmtId="0" fontId="37" fillId="0" borderId="1" xfId="0" applyFont="1" applyBorder="1" applyAlignment="1">
      <alignment horizontal="center" wrapText="1"/>
    </xf>
    <xf numFmtId="0" fontId="36" fillId="0" borderId="1" xfId="64" applyNumberFormat="1" applyFont="1" applyFill="1" applyBorder="1" applyAlignment="1">
      <alignment horizontal="left" vertical="center" wrapText="1"/>
    </xf>
    <xf numFmtId="0" fontId="24" fillId="0" borderId="1" xfId="64" applyNumberFormat="1" applyFont="1" applyFill="1" applyBorder="1" applyAlignment="1">
      <alignment horizontal="center" vertical="center" wrapText="1"/>
    </xf>
    <xf numFmtId="0" fontId="24" fillId="0" borderId="1" xfId="64" applyFont="1" applyBorder="1" applyAlignment="1">
      <alignment wrapText="1"/>
    </xf>
    <xf numFmtId="0" fontId="36" fillId="0" borderId="1" xfId="64" applyFont="1" applyBorder="1" applyAlignment="1">
      <alignment wrapText="1"/>
    </xf>
    <xf numFmtId="0" fontId="37" fillId="0" borderId="1" xfId="0" applyFont="1" applyBorder="1" applyAlignment="1">
      <alignment horizontal="center"/>
    </xf>
    <xf numFmtId="0" fontId="24" fillId="0" borderId="1" xfId="64" applyFont="1" applyBorder="1" applyAlignment="1">
      <alignment horizontal="center"/>
    </xf>
    <xf numFmtId="176" fontId="13" fillId="0" borderId="0" xfId="65" applyNumberFormat="1" applyFont="1" applyFill="1" applyAlignment="1">
      <alignment horizontal="right" vertical="top"/>
      <protection locked="0"/>
    </xf>
    <xf numFmtId="0" fontId="31" fillId="0" borderId="1" xfId="0" applyNumberFormat="1" applyFont="1" applyFill="1" applyBorder="1" applyAlignment="1" applyProtection="1">
      <alignment horizontal="center" vertical="center" wrapText="1"/>
    </xf>
    <xf numFmtId="1" fontId="32" fillId="0" borderId="5" xfId="0" applyNumberFormat="1" applyFont="1" applyFill="1" applyBorder="1" applyAlignment="1" applyProtection="1">
      <alignment horizontal="left" vertical="center"/>
    </xf>
    <xf numFmtId="0" fontId="31" fillId="0" borderId="5" xfId="0" applyNumberFormat="1" applyFont="1" applyFill="1" applyBorder="1" applyAlignment="1" applyProtection="1">
      <alignment horizontal="center" vertical="center" wrapText="1"/>
    </xf>
    <xf numFmtId="3" fontId="32" fillId="0" borderId="5" xfId="0" applyNumberFormat="1" applyFont="1" applyFill="1" applyBorder="1" applyAlignment="1" applyProtection="1">
      <alignment horizontal="right" vertical="center" wrapText="1"/>
    </xf>
    <xf numFmtId="1" fontId="32" fillId="0" borderId="1" xfId="0" applyNumberFormat="1" applyFont="1" applyFill="1" applyBorder="1" applyAlignment="1" applyProtection="1">
      <alignment horizontal="left" vertical="center"/>
    </xf>
    <xf numFmtId="0" fontId="31" fillId="0" borderId="1" xfId="0" applyNumberFormat="1" applyFont="1" applyFill="1" applyBorder="1" applyAlignment="1" applyProtection="1">
      <alignment horizontal="left" vertical="center"/>
    </xf>
    <xf numFmtId="3" fontId="32" fillId="0" borderId="1" xfId="0" applyNumberFormat="1" applyFont="1" applyFill="1" applyBorder="1" applyAlignment="1" applyProtection="1">
      <alignment horizontal="right" vertical="center" wrapText="1"/>
    </xf>
    <xf numFmtId="1" fontId="31" fillId="0" borderId="1" xfId="0" applyNumberFormat="1" applyFont="1" applyFill="1" applyBorder="1" applyAlignment="1" applyProtection="1">
      <alignment horizontal="left" vertical="center"/>
    </xf>
    <xf numFmtId="0" fontId="31" fillId="0" borderId="1" xfId="0" applyNumberFormat="1" applyFont="1" applyFill="1" applyBorder="1" applyAlignment="1" applyProtection="1">
      <alignment horizontal="left" vertical="center" wrapText="1"/>
    </xf>
    <xf numFmtId="0" fontId="32" fillId="0" borderId="1" xfId="0" applyNumberFormat="1" applyFont="1" applyFill="1" applyBorder="1" applyAlignment="1" applyProtection="1">
      <alignment horizontal="left" vertical="center" wrapText="1"/>
    </xf>
    <xf numFmtId="0" fontId="0" fillId="0" borderId="0" xfId="0" applyFill="1" applyAlignment="1"/>
    <xf numFmtId="3" fontId="23" fillId="0" borderId="1" xfId="0" applyNumberFormat="1" applyFont="1" applyFill="1" applyBorder="1" applyAlignment="1" applyProtection="1">
      <alignment horizontal="center" vertical="center"/>
    </xf>
    <xf numFmtId="3" fontId="23" fillId="0" borderId="1" xfId="0" applyNumberFormat="1" applyFont="1" applyFill="1" applyBorder="1" applyAlignment="1" applyProtection="1">
      <alignment horizontal="left" vertical="center"/>
    </xf>
    <xf numFmtId="3" fontId="23" fillId="0" borderId="1" xfId="0" applyNumberFormat="1" applyFont="1" applyFill="1" applyBorder="1" applyAlignment="1" applyProtection="1">
      <alignment horizontal="right" vertical="center"/>
    </xf>
    <xf numFmtId="3" fontId="23" fillId="0" borderId="1" xfId="0" applyNumberFormat="1" applyFont="1" applyFill="1" applyBorder="1" applyAlignment="1" applyProtection="1">
      <alignment vertical="center"/>
    </xf>
    <xf numFmtId="0" fontId="31" fillId="0" borderId="5" xfId="0" applyNumberFormat="1" applyFont="1" applyFill="1" applyBorder="1" applyAlignment="1" applyProtection="1">
      <alignment horizontal="center" vertical="center"/>
    </xf>
    <xf numFmtId="0" fontId="31" fillId="0" borderId="2" xfId="0" applyNumberFormat="1" applyFont="1" applyFill="1" applyBorder="1" applyAlignment="1" applyProtection="1">
      <alignment horizontal="center" vertical="center"/>
    </xf>
    <xf numFmtId="0" fontId="31" fillId="0" borderId="2" xfId="0" applyNumberFormat="1" applyFont="1" applyFill="1" applyBorder="1" applyAlignment="1" applyProtection="1">
      <alignment horizontal="center" vertical="center" wrapText="1"/>
    </xf>
    <xf numFmtId="49" fontId="15" fillId="0" borderId="0" xfId="64" applyNumberFormat="1" applyFont="1" applyFill="1" applyAlignment="1">
      <alignment horizontal="centerContinuous" vertical="center" wrapText="1"/>
    </xf>
    <xf numFmtId="0" fontId="17" fillId="0" borderId="0" xfId="64" applyFont="1" applyFill="1" applyAlignment="1">
      <alignment horizontal="center" wrapText="1"/>
    </xf>
    <xf numFmtId="0" fontId="27" fillId="0" borderId="1" xfId="64" applyFont="1" applyFill="1" applyBorder="1" applyAlignment="1">
      <alignment horizontal="center" vertical="center" wrapText="1"/>
    </xf>
    <xf numFmtId="1" fontId="27" fillId="0" borderId="1" xfId="64" applyNumberFormat="1" applyFont="1" applyFill="1" applyBorder="1" applyAlignment="1" applyProtection="1">
      <alignment horizontal="center" vertical="center" wrapText="1"/>
      <protection locked="0"/>
    </xf>
    <xf numFmtId="0" fontId="28" fillId="0" borderId="1" xfId="75" applyFont="1" applyFill="1" applyBorder="1" applyAlignment="1">
      <alignment horizontal="center" vertical="center"/>
      <protection locked="0"/>
    </xf>
    <xf numFmtId="0" fontId="32" fillId="0" borderId="1" xfId="75" applyFont="1" applyFill="1" applyBorder="1" applyAlignment="1">
      <alignment horizontal="left" vertical="center" wrapText="1"/>
      <protection locked="0"/>
    </xf>
    <xf numFmtId="0" fontId="28" fillId="0" borderId="1" xfId="0" applyFont="1" applyFill="1" applyBorder="1" applyAlignment="1">
      <alignment vertical="center" wrapText="1"/>
    </xf>
    <xf numFmtId="0" fontId="28" fillId="0" borderId="1" xfId="0" applyFont="1" applyFill="1" applyBorder="1" applyAlignment="1">
      <alignment horizontal="center" vertical="center"/>
    </xf>
    <xf numFmtId="0" fontId="28" fillId="0" borderId="2" xfId="75" applyFont="1" applyFill="1" applyBorder="1" applyAlignment="1">
      <alignment horizontal="left" vertical="center" wrapText="1"/>
      <protection locked="0"/>
    </xf>
    <xf numFmtId="0" fontId="28" fillId="0" borderId="2" xfId="75" applyFont="1" applyFill="1" applyBorder="1" applyAlignment="1">
      <alignment horizontal="center" vertical="center"/>
      <protection locked="0"/>
    </xf>
    <xf numFmtId="177" fontId="33" fillId="0" borderId="1" xfId="64" applyNumberFormat="1" applyFont="1" applyFill="1" applyBorder="1" applyAlignment="1">
      <alignment horizontal="center" vertical="center" wrapText="1"/>
    </xf>
    <xf numFmtId="0" fontId="13" fillId="0" borderId="0" xfId="64" applyFont="1" applyFill="1" applyAlignment="1">
      <alignment wrapText="1"/>
    </xf>
    <xf numFmtId="0" fontId="27" fillId="0" borderId="0" xfId="64" applyFont="1" applyFill="1" applyAlignment="1">
      <alignment horizontal="center" vertical="center" wrapText="1"/>
    </xf>
    <xf numFmtId="0" fontId="24" fillId="0" borderId="0" xfId="64" applyFont="1" applyFill="1" applyAlignment="1">
      <alignment wrapText="1"/>
    </xf>
    <xf numFmtId="0" fontId="24" fillId="0" borderId="0" xfId="64" applyFont="1" applyFill="1" applyAlignment="1">
      <alignment horizontal="center" wrapText="1"/>
    </xf>
    <xf numFmtId="49" fontId="16" fillId="0" borderId="0" xfId="64" applyNumberFormat="1" applyFont="1" applyFill="1" applyAlignment="1">
      <alignment horizontal="center" vertical="center" wrapText="1"/>
    </xf>
    <xf numFmtId="0" fontId="35" fillId="0" borderId="1" xfId="0" applyFont="1" applyFill="1" applyBorder="1" applyAlignment="1">
      <alignment horizontal="center" vertical="center"/>
    </xf>
    <xf numFmtId="0" fontId="27" fillId="0" borderId="0" xfId="64" applyFont="1" applyFill="1" applyBorder="1" applyAlignment="1">
      <alignment horizontal="center" vertical="center" wrapText="1"/>
    </xf>
    <xf numFmtId="0" fontId="37" fillId="0" borderId="1" xfId="0" applyFont="1" applyBorder="1" applyAlignment="1"/>
    <xf numFmtId="0" fontId="24" fillId="0" borderId="1" xfId="64" applyFont="1" applyFill="1" applyBorder="1" applyAlignment="1">
      <alignment wrapText="1"/>
    </xf>
    <xf numFmtId="0" fontId="24" fillId="0" borderId="1" xfId="64" applyFont="1" applyFill="1" applyBorder="1" applyAlignment="1">
      <alignment horizontal="center" wrapText="1"/>
    </xf>
    <xf numFmtId="0" fontId="36" fillId="0" borderId="1" xfId="64" applyFont="1" applyFill="1" applyBorder="1" applyAlignment="1">
      <alignment wrapText="1"/>
    </xf>
    <xf numFmtId="0" fontId="24" fillId="0" borderId="1" xfId="64" applyFont="1" applyFill="1" applyBorder="1" applyAlignment="1">
      <alignment horizontal="center"/>
    </xf>
    <xf numFmtId="49" fontId="13" fillId="0" borderId="1" xfId="65" applyNumberFormat="1" applyFont="1" applyFill="1" applyBorder="1" applyAlignment="1">
      <alignment horizontal="left" vertical="center"/>
      <protection locked="0"/>
    </xf>
    <xf numFmtId="49" fontId="17" fillId="0" borderId="0" xfId="58" applyNumberFormat="1" applyFont="1" applyFill="1" applyAlignment="1">
      <alignment horizontal="left" vertical="center"/>
    </xf>
    <xf numFmtId="49" fontId="13" fillId="0" borderId="0" xfId="58" applyNumberFormat="1" applyFont="1" applyFill="1" applyAlignment="1">
      <alignment horizontal="left" vertical="center" indent="1"/>
    </xf>
    <xf numFmtId="0" fontId="17" fillId="0" borderId="2" xfId="58" applyFont="1" applyFill="1" applyBorder="1" applyAlignment="1">
      <alignment horizontal="center" vertical="center"/>
    </xf>
    <xf numFmtId="176" fontId="18" fillId="0" borderId="2" xfId="58" applyNumberFormat="1" applyFont="1" applyFill="1" applyBorder="1" applyAlignment="1">
      <alignment horizontal="center" vertical="center"/>
    </xf>
    <xf numFmtId="49" fontId="20" fillId="0" borderId="1" xfId="58" applyNumberFormat="1" applyFont="1" applyFill="1" applyBorder="1" applyAlignment="1">
      <alignment horizontal="center" vertical="center"/>
    </xf>
    <xf numFmtId="49" fontId="20" fillId="0" borderId="1" xfId="58" applyNumberFormat="1" applyFont="1" applyFill="1" applyBorder="1" applyAlignment="1">
      <alignment horizontal="center" vertical="center" indent="1"/>
    </xf>
    <xf numFmtId="0" fontId="20" fillId="0" borderId="1" xfId="58" applyFont="1" applyFill="1" applyBorder="1" applyAlignment="1">
      <alignment horizontal="center" vertical="center"/>
    </xf>
    <xf numFmtId="176" fontId="20" fillId="0" borderId="1" xfId="58" applyNumberFormat="1" applyFont="1" applyFill="1" applyBorder="1" applyAlignment="1">
      <alignment horizontal="center" vertical="center"/>
    </xf>
    <xf numFmtId="0" fontId="36" fillId="0" borderId="1" xfId="58" applyFont="1" applyFill="1" applyBorder="1" applyAlignment="1">
      <alignment horizontal="center" vertical="center"/>
    </xf>
    <xf numFmtId="176" fontId="36" fillId="0" borderId="1" xfId="58" applyNumberFormat="1" applyFont="1" applyFill="1" applyBorder="1" applyAlignment="1">
      <alignment horizontal="center" vertical="center"/>
    </xf>
    <xf numFmtId="49" fontId="13" fillId="0" borderId="0" xfId="65" applyNumberFormat="1" applyFont="1" applyFill="1" applyAlignment="1">
      <alignment horizontal="center" vertical="top"/>
      <protection locked="0"/>
    </xf>
    <xf numFmtId="0" fontId="13" fillId="0" borderId="0" xfId="65" applyFont="1" applyFill="1" applyAlignment="1">
      <alignment horizontal="center" vertical="top"/>
      <protection locked="0"/>
    </xf>
    <xf numFmtId="176" fontId="13" fillId="0" borderId="0" xfId="65" applyNumberFormat="1" applyFont="1" applyFill="1" applyAlignment="1">
      <alignment horizontal="center" vertical="top"/>
      <protection locked="0"/>
    </xf>
    <xf numFmtId="0" fontId="13" fillId="0" borderId="0" xfId="46" applyFont="1" applyBorder="1" applyAlignment="1">
      <alignment horizontal="center" vertical="center"/>
    </xf>
    <xf numFmtId="49" fontId="17" fillId="0" borderId="2" xfId="65" applyNumberFormat="1" applyFont="1" applyFill="1" applyBorder="1" applyAlignment="1">
      <alignment horizontal="center" vertical="center"/>
      <protection locked="0"/>
    </xf>
    <xf numFmtId="0" fontId="17" fillId="0" borderId="2" xfId="65" applyFont="1" applyFill="1" applyBorder="1" applyAlignment="1">
      <alignment horizontal="center" vertical="center"/>
      <protection locked="0"/>
    </xf>
    <xf numFmtId="176" fontId="19" fillId="0" borderId="2" xfId="65" applyNumberFormat="1" applyFont="1" applyFill="1" applyBorder="1" applyAlignment="1">
      <alignment horizontal="center" vertical="center"/>
      <protection locked="0"/>
    </xf>
    <xf numFmtId="49" fontId="13" fillId="0" borderId="0" xfId="65" applyNumberFormat="1" applyFont="1" applyFill="1" applyAlignment="1">
      <alignment horizontal="left" vertical="top" indent="1"/>
      <protection locked="0"/>
    </xf>
    <xf numFmtId="49" fontId="13" fillId="0" borderId="0" xfId="65" applyNumberFormat="1" applyFont="1" applyFill="1" applyAlignment="1">
      <alignment horizontal="left" vertical="top" indent="2"/>
      <protection locked="0"/>
    </xf>
    <xf numFmtId="176" fontId="19" fillId="0" borderId="1" xfId="65" applyNumberFormat="1" applyFont="1" applyFill="1" applyBorder="1" applyAlignment="1">
      <alignment horizontal="center" vertical="center"/>
      <protection locked="0"/>
    </xf>
    <xf numFmtId="0" fontId="38" fillId="0" borderId="1" xfId="58" applyFont="1" applyBorder="1" applyAlignment="1">
      <alignment horizontal="left" vertical="center" wrapText="1"/>
    </xf>
    <xf numFmtId="0" fontId="38" fillId="0" borderId="1" xfId="58" applyFont="1" applyFill="1" applyBorder="1" applyAlignment="1">
      <alignment horizontal="center" vertical="center"/>
    </xf>
    <xf numFmtId="0" fontId="38" fillId="0" borderId="6" xfId="58" applyFont="1" applyBorder="1" applyAlignment="1">
      <alignment horizontal="left" vertical="center" wrapText="1"/>
    </xf>
    <xf numFmtId="49" fontId="19" fillId="0" borderId="1" xfId="65" applyNumberFormat="1" applyFont="1" applyFill="1" applyBorder="1" applyAlignment="1">
      <alignment horizontal="center" vertical="top"/>
      <protection locked="0"/>
    </xf>
    <xf numFmtId="176" fontId="17" fillId="0" borderId="1" xfId="65" applyNumberFormat="1" applyFont="1" applyFill="1" applyBorder="1" applyAlignment="1">
      <alignment horizontal="center" vertical="top"/>
      <protection locked="0"/>
    </xf>
    <xf numFmtId="0" fontId="17" fillId="0" borderId="0" xfId="64" applyFont="1" applyAlignment="1">
      <alignment horizontal="center" vertical="center"/>
    </xf>
    <xf numFmtId="0" fontId="29" fillId="0" borderId="0" xfId="46" applyFont="1" applyBorder="1" applyAlignment="1">
      <alignment horizontal="left" vertical="center"/>
    </xf>
    <xf numFmtId="0" fontId="39" fillId="0" borderId="0" xfId="0" applyFont="1" applyFill="1" applyBorder="1" applyAlignment="1">
      <alignment horizontal="center" vertical="center"/>
    </xf>
    <xf numFmtId="0" fontId="11" fillId="0" borderId="0" xfId="0" applyFont="1" applyFill="1" applyBorder="1" applyAlignment="1">
      <alignment vertical="center"/>
    </xf>
    <xf numFmtId="0" fontId="40" fillId="0" borderId="0" xfId="0" applyFont="1" applyFill="1" applyBorder="1" applyAlignment="1">
      <alignment vertical="center"/>
    </xf>
    <xf numFmtId="0" fontId="11" fillId="0" borderId="2" xfId="0" applyFont="1" applyFill="1" applyBorder="1" applyAlignment="1">
      <alignment horizontal="center" vertical="center"/>
    </xf>
    <xf numFmtId="0" fontId="40" fillId="0" borderId="2" xfId="0" applyFont="1" applyFill="1" applyBorder="1" applyAlignment="1">
      <alignment horizontal="center" vertical="center"/>
    </xf>
    <xf numFmtId="0" fontId="36" fillId="0" borderId="1" xfId="64" applyFont="1" applyBorder="1" applyAlignment="1"/>
  </cellXfs>
  <cellStyles count="76">
    <cellStyle name="常规" xfId="0" builtinId="0"/>
    <cellStyle name="千位分隔" xfId="1" builtinId="3"/>
    <cellStyle name="货币" xfId="2" builtinId="4"/>
    <cellStyle name="百分比" xfId="3" builtinId="5"/>
    <cellStyle name="40% - 着色 1" xfId="4"/>
    <cellStyle name="千位分隔[0]" xfId="5" builtinId="6"/>
    <cellStyle name="货币[0]" xfId="6" builtinId="7"/>
    <cellStyle name="_ET_STYLE_NoName_00_" xfId="7"/>
    <cellStyle name="40% - 着色 3" xfId="8"/>
    <cellStyle name="_ET_STYLE_NoName_00__2016年人代会报告附表20160104" xfId="9"/>
    <cellStyle name="_ET_STYLE_NoName_00__国库1月5日调整表" xfId="10"/>
    <cellStyle name="差_发老吕2016基本支出测算11.28" xfId="11"/>
    <cellStyle name="20% - 着色 1" xfId="12"/>
    <cellStyle name="常规 2 2" xfId="13"/>
    <cellStyle name="20% - 着色 2" xfId="14"/>
    <cellStyle name="常规 10" xfId="15"/>
    <cellStyle name="20% - 着色 3" xfId="16"/>
    <cellStyle name="常规 11" xfId="17"/>
    <cellStyle name="20% - 着色 4" xfId="18"/>
    <cellStyle name="常规 12" xfId="19"/>
    <cellStyle name="着色 1" xfId="20"/>
    <cellStyle name="20% - 着色 5" xfId="21"/>
    <cellStyle name="常规 13" xfId="22"/>
    <cellStyle name="着色 2" xfId="23"/>
    <cellStyle name="20% - 着色 6" xfId="24"/>
    <cellStyle name="常规 19" xfId="25"/>
    <cellStyle name="40% - 着色 2" xfId="26"/>
    <cellStyle name="40% - 着色 4" xfId="27"/>
    <cellStyle name="40% - 着色 5" xfId="28"/>
    <cellStyle name="40% - 着色 6" xfId="29"/>
    <cellStyle name="60% - 着色 1" xfId="30"/>
    <cellStyle name="常规 43" xfId="31"/>
    <cellStyle name="60% - 着色 2" xfId="32"/>
    <cellStyle name="常规 39" xfId="33"/>
    <cellStyle name="常规 44" xfId="34"/>
    <cellStyle name="60% - 着色 3" xfId="35"/>
    <cellStyle name="常规 45" xfId="36"/>
    <cellStyle name="no dec" xfId="37"/>
    <cellStyle name="60% - 着色 4" xfId="38"/>
    <cellStyle name="常规 46" xfId="39"/>
    <cellStyle name="数字" xfId="40"/>
    <cellStyle name="60% - 着色 5" xfId="41"/>
    <cellStyle name="常规 47" xfId="42"/>
    <cellStyle name="千位_1" xfId="43"/>
    <cellStyle name="千位[0]_1" xfId="44"/>
    <cellStyle name="60% - 着色 6" xfId="45"/>
    <cellStyle name="常规_人代会报告附表（定）曹铂0103" xfId="46"/>
    <cellStyle name="Normal_APR" xfId="47"/>
    <cellStyle name="常规 6" xfId="48"/>
    <cellStyle name="百分比 2" xfId="49"/>
    <cellStyle name="表标题" xfId="50"/>
    <cellStyle name="差_全国各省民生政策标准10.7(lp稿)(1)" xfId="51"/>
    <cellStyle name="常规 14" xfId="52"/>
    <cellStyle name="常规 2" xfId="53"/>
    <cellStyle name="着色 4" xfId="54"/>
    <cellStyle name="千分位[0]_BT (2)" xfId="55"/>
    <cellStyle name="常规 20" xfId="56"/>
    <cellStyle name="常规 21" xfId="57"/>
    <cellStyle name="常规 3" xfId="58"/>
    <cellStyle name="常规 4" xfId="59"/>
    <cellStyle name="常规 40" xfId="60"/>
    <cellStyle name="常规 41" xfId="61"/>
    <cellStyle name="常规 5" xfId="62"/>
    <cellStyle name="常规 8" xfId="63"/>
    <cellStyle name="常规_2013.1.人代会报告附表" xfId="64"/>
    <cellStyle name="常规_功能分类1212zhangl" xfId="65"/>
    <cellStyle name="普通_97-917" xfId="66"/>
    <cellStyle name="千分位_97-917" xfId="67"/>
    <cellStyle name="未定义" xfId="68"/>
    <cellStyle name="小数" xfId="69"/>
    <cellStyle name="样式 1" xfId="70"/>
    <cellStyle name="着色 3" xfId="71"/>
    <cellStyle name="着色 5" xfId="72"/>
    <cellStyle name="着色 6" xfId="73"/>
    <cellStyle name="常规_2015年收入" xfId="74"/>
    <cellStyle name="常规_8.29" xfId="75"/>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2" Type="http://schemas.openxmlformats.org/officeDocument/2006/relationships/worksheet" Target="worksheets/sheet2.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theme" Target="theme/theme1.xml"/><Relationship Id="rId27" Type="http://schemas.openxmlformats.org/officeDocument/2006/relationships/styles" Target="styles.xml"/><Relationship Id="rId28" Type="http://schemas.openxmlformats.org/officeDocument/2006/relationships/sharedStrings" Target="sharedStrings.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4"/>
  </sheetPr>
  <dimension ref="A1:C799"/>
  <sheetViews>
    <sheetView workbookViewId="0">
      <selection activeCell="A2" sqref="A2:C2"/>
    </sheetView>
  </sheetViews>
  <sheetFormatPr defaultColWidth="7.875" defaultRowHeight="15.75" outlineLevelCol="2"/>
  <cols>
    <col min="1" max="1" width="13.125" style="145" customWidth="1"/>
    <col min="2" max="2" width="33.5" style="145" customWidth="1"/>
    <col min="3" max="3" width="16" style="145" customWidth="1"/>
    <col min="4" max="248" width="7.875" style="145"/>
    <col min="249" max="249" width="35.75" style="145" customWidth="1"/>
    <col min="250" max="250" width="7.875" style="145" hidden="1" customWidth="1"/>
    <col min="251" max="252" width="12" style="145" customWidth="1"/>
    <col min="253" max="253" width="8" style="145" customWidth="1"/>
    <col min="254" max="254" width="7.875" style="145" customWidth="1"/>
    <col min="255" max="256" width="7.875" style="145" hidden="1" customWidth="1"/>
    <col min="257" max="504" width="7.875" style="145"/>
    <col min="505" max="505" width="35.75" style="145" customWidth="1"/>
    <col min="506" max="506" width="7.875" style="145" hidden="1" customWidth="1"/>
    <col min="507" max="508" width="12" style="145" customWidth="1"/>
    <col min="509" max="509" width="8" style="145" customWidth="1"/>
    <col min="510" max="510" width="7.875" style="145" customWidth="1"/>
    <col min="511" max="512" width="7.875" style="145" hidden="1" customWidth="1"/>
    <col min="513" max="760" width="7.875" style="145"/>
    <col min="761" max="761" width="35.75" style="145" customWidth="1"/>
    <col min="762" max="762" width="7.875" style="145" hidden="1" customWidth="1"/>
    <col min="763" max="764" width="12" style="145" customWidth="1"/>
    <col min="765" max="765" width="8" style="145" customWidth="1"/>
    <col min="766" max="766" width="7.875" style="145" customWidth="1"/>
    <col min="767" max="768" width="7.875" style="145" hidden="1" customWidth="1"/>
    <col min="769" max="1016" width="7.875" style="145"/>
    <col min="1017" max="1017" width="35.75" style="145" customWidth="1"/>
    <col min="1018" max="1018" width="7.875" style="145" hidden="1" customWidth="1"/>
    <col min="1019" max="1020" width="12" style="145" customWidth="1"/>
    <col min="1021" max="1021" width="8" style="145" customWidth="1"/>
    <col min="1022" max="1022" width="7.875" style="145" customWidth="1"/>
    <col min="1023" max="1024" width="7.875" style="145" hidden="1" customWidth="1"/>
    <col min="1025" max="1272" width="7.875" style="145"/>
    <col min="1273" max="1273" width="35.75" style="145" customWidth="1"/>
    <col min="1274" max="1274" width="7.875" style="145" hidden="1" customWidth="1"/>
    <col min="1275" max="1276" width="12" style="145" customWidth="1"/>
    <col min="1277" max="1277" width="8" style="145" customWidth="1"/>
    <col min="1278" max="1278" width="7.875" style="145" customWidth="1"/>
    <col min="1279" max="1280" width="7.875" style="145" hidden="1" customWidth="1"/>
    <col min="1281" max="1528" width="7.875" style="145"/>
    <col min="1529" max="1529" width="35.75" style="145" customWidth="1"/>
    <col min="1530" max="1530" width="7.875" style="145" hidden="1" customWidth="1"/>
    <col min="1531" max="1532" width="12" style="145" customWidth="1"/>
    <col min="1533" max="1533" width="8" style="145" customWidth="1"/>
    <col min="1534" max="1534" width="7.875" style="145" customWidth="1"/>
    <col min="1535" max="1536" width="7.875" style="145" hidden="1" customWidth="1"/>
    <col min="1537" max="1784" width="7.875" style="145"/>
    <col min="1785" max="1785" width="35.75" style="145" customWidth="1"/>
    <col min="1786" max="1786" width="7.875" style="145" hidden="1" customWidth="1"/>
    <col min="1787" max="1788" width="12" style="145" customWidth="1"/>
    <col min="1789" max="1789" width="8" style="145" customWidth="1"/>
    <col min="1790" max="1790" width="7.875" style="145" customWidth="1"/>
    <col min="1791" max="1792" width="7.875" style="145" hidden="1" customWidth="1"/>
    <col min="1793" max="2040" width="7.875" style="145"/>
    <col min="2041" max="2041" width="35.75" style="145" customWidth="1"/>
    <col min="2042" max="2042" width="7.875" style="145" hidden="1" customWidth="1"/>
    <col min="2043" max="2044" width="12" style="145" customWidth="1"/>
    <col min="2045" max="2045" width="8" style="145" customWidth="1"/>
    <col min="2046" max="2046" width="7.875" style="145" customWidth="1"/>
    <col min="2047" max="2048" width="7.875" style="145" hidden="1" customWidth="1"/>
    <col min="2049" max="2296" width="7.875" style="145"/>
    <col min="2297" max="2297" width="35.75" style="145" customWidth="1"/>
    <col min="2298" max="2298" width="7.875" style="145" hidden="1" customWidth="1"/>
    <col min="2299" max="2300" width="12" style="145" customWidth="1"/>
    <col min="2301" max="2301" width="8" style="145" customWidth="1"/>
    <col min="2302" max="2302" width="7.875" style="145" customWidth="1"/>
    <col min="2303" max="2304" width="7.875" style="145" hidden="1" customWidth="1"/>
    <col min="2305" max="2552" width="7.875" style="145"/>
    <col min="2553" max="2553" width="35.75" style="145" customWidth="1"/>
    <col min="2554" max="2554" width="7.875" style="145" hidden="1" customWidth="1"/>
    <col min="2555" max="2556" width="12" style="145" customWidth="1"/>
    <col min="2557" max="2557" width="8" style="145" customWidth="1"/>
    <col min="2558" max="2558" width="7.875" style="145" customWidth="1"/>
    <col min="2559" max="2560" width="7.875" style="145" hidden="1" customWidth="1"/>
    <col min="2561" max="2808" width="7.875" style="145"/>
    <col min="2809" max="2809" width="35.75" style="145" customWidth="1"/>
    <col min="2810" max="2810" width="7.875" style="145" hidden="1" customWidth="1"/>
    <col min="2811" max="2812" width="12" style="145" customWidth="1"/>
    <col min="2813" max="2813" width="8" style="145" customWidth="1"/>
    <col min="2814" max="2814" width="7.875" style="145" customWidth="1"/>
    <col min="2815" max="2816" width="7.875" style="145" hidden="1" customWidth="1"/>
    <col min="2817" max="3064" width="7.875" style="145"/>
    <col min="3065" max="3065" width="35.75" style="145" customWidth="1"/>
    <col min="3066" max="3066" width="7.875" style="145" hidden="1" customWidth="1"/>
    <col min="3067" max="3068" width="12" style="145" customWidth="1"/>
    <col min="3069" max="3069" width="8" style="145" customWidth="1"/>
    <col min="3070" max="3070" width="7.875" style="145" customWidth="1"/>
    <col min="3071" max="3072" width="7.875" style="145" hidden="1" customWidth="1"/>
    <col min="3073" max="3320" width="7.875" style="145"/>
    <col min="3321" max="3321" width="35.75" style="145" customWidth="1"/>
    <col min="3322" max="3322" width="7.875" style="145" hidden="1" customWidth="1"/>
    <col min="3323" max="3324" width="12" style="145" customWidth="1"/>
    <col min="3325" max="3325" width="8" style="145" customWidth="1"/>
    <col min="3326" max="3326" width="7.875" style="145" customWidth="1"/>
    <col min="3327" max="3328" width="7.875" style="145" hidden="1" customWidth="1"/>
    <col min="3329" max="3576" width="7.875" style="145"/>
    <col min="3577" max="3577" width="35.75" style="145" customWidth="1"/>
    <col min="3578" max="3578" width="7.875" style="145" hidden="1" customWidth="1"/>
    <col min="3579" max="3580" width="12" style="145" customWidth="1"/>
    <col min="3581" max="3581" width="8" style="145" customWidth="1"/>
    <col min="3582" max="3582" width="7.875" style="145" customWidth="1"/>
    <col min="3583" max="3584" width="7.875" style="145" hidden="1" customWidth="1"/>
    <col min="3585" max="3832" width="7.875" style="145"/>
    <col min="3833" max="3833" width="35.75" style="145" customWidth="1"/>
    <col min="3834" max="3834" width="7.875" style="145" hidden="1" customWidth="1"/>
    <col min="3835" max="3836" width="12" style="145" customWidth="1"/>
    <col min="3837" max="3837" width="8" style="145" customWidth="1"/>
    <col min="3838" max="3838" width="7.875" style="145" customWidth="1"/>
    <col min="3839" max="3840" width="7.875" style="145" hidden="1" customWidth="1"/>
    <col min="3841" max="4088" width="7.875" style="145"/>
    <col min="4089" max="4089" width="35.75" style="145" customWidth="1"/>
    <col min="4090" max="4090" width="7.875" style="145" hidden="1" customWidth="1"/>
    <col min="4091" max="4092" width="12" style="145" customWidth="1"/>
    <col min="4093" max="4093" width="8" style="145" customWidth="1"/>
    <col min="4094" max="4094" width="7.875" style="145" customWidth="1"/>
    <col min="4095" max="4096" width="7.875" style="145" hidden="1" customWidth="1"/>
    <col min="4097" max="4344" width="7.875" style="145"/>
    <col min="4345" max="4345" width="35.75" style="145" customWidth="1"/>
    <col min="4346" max="4346" width="7.875" style="145" hidden="1" customWidth="1"/>
    <col min="4347" max="4348" width="12" style="145" customWidth="1"/>
    <col min="4349" max="4349" width="8" style="145" customWidth="1"/>
    <col min="4350" max="4350" width="7.875" style="145" customWidth="1"/>
    <col min="4351" max="4352" width="7.875" style="145" hidden="1" customWidth="1"/>
    <col min="4353" max="4600" width="7.875" style="145"/>
    <col min="4601" max="4601" width="35.75" style="145" customWidth="1"/>
    <col min="4602" max="4602" width="7.875" style="145" hidden="1" customWidth="1"/>
    <col min="4603" max="4604" width="12" style="145" customWidth="1"/>
    <col min="4605" max="4605" width="8" style="145" customWidth="1"/>
    <col min="4606" max="4606" width="7.875" style="145" customWidth="1"/>
    <col min="4607" max="4608" width="7.875" style="145" hidden="1" customWidth="1"/>
    <col min="4609" max="4856" width="7.875" style="145"/>
    <col min="4857" max="4857" width="35.75" style="145" customWidth="1"/>
    <col min="4858" max="4858" width="7.875" style="145" hidden="1" customWidth="1"/>
    <col min="4859" max="4860" width="12" style="145" customWidth="1"/>
    <col min="4861" max="4861" width="8" style="145" customWidth="1"/>
    <col min="4862" max="4862" width="7.875" style="145" customWidth="1"/>
    <col min="4863" max="4864" width="7.875" style="145" hidden="1" customWidth="1"/>
    <col min="4865" max="5112" width="7.875" style="145"/>
    <col min="5113" max="5113" width="35.75" style="145" customWidth="1"/>
    <col min="5114" max="5114" width="7.875" style="145" hidden="1" customWidth="1"/>
    <col min="5115" max="5116" width="12" style="145" customWidth="1"/>
    <col min="5117" max="5117" width="8" style="145" customWidth="1"/>
    <col min="5118" max="5118" width="7.875" style="145" customWidth="1"/>
    <col min="5119" max="5120" width="7.875" style="145" hidden="1" customWidth="1"/>
    <col min="5121" max="5368" width="7.875" style="145"/>
    <col min="5369" max="5369" width="35.75" style="145" customWidth="1"/>
    <col min="5370" max="5370" width="7.875" style="145" hidden="1" customWidth="1"/>
    <col min="5371" max="5372" width="12" style="145" customWidth="1"/>
    <col min="5373" max="5373" width="8" style="145" customWidth="1"/>
    <col min="5374" max="5374" width="7.875" style="145" customWidth="1"/>
    <col min="5375" max="5376" width="7.875" style="145" hidden="1" customWidth="1"/>
    <col min="5377" max="5624" width="7.875" style="145"/>
    <col min="5625" max="5625" width="35.75" style="145" customWidth="1"/>
    <col min="5626" max="5626" width="7.875" style="145" hidden="1" customWidth="1"/>
    <col min="5627" max="5628" width="12" style="145" customWidth="1"/>
    <col min="5629" max="5629" width="8" style="145" customWidth="1"/>
    <col min="5630" max="5630" width="7.875" style="145" customWidth="1"/>
    <col min="5631" max="5632" width="7.875" style="145" hidden="1" customWidth="1"/>
    <col min="5633" max="5880" width="7.875" style="145"/>
    <col min="5881" max="5881" width="35.75" style="145" customWidth="1"/>
    <col min="5882" max="5882" width="7.875" style="145" hidden="1" customWidth="1"/>
    <col min="5883" max="5884" width="12" style="145" customWidth="1"/>
    <col min="5885" max="5885" width="8" style="145" customWidth="1"/>
    <col min="5886" max="5886" width="7.875" style="145" customWidth="1"/>
    <col min="5887" max="5888" width="7.875" style="145" hidden="1" customWidth="1"/>
    <col min="5889" max="6136" width="7.875" style="145"/>
    <col min="6137" max="6137" width="35.75" style="145" customWidth="1"/>
    <col min="6138" max="6138" width="7.875" style="145" hidden="1" customWidth="1"/>
    <col min="6139" max="6140" width="12" style="145" customWidth="1"/>
    <col min="6141" max="6141" width="8" style="145" customWidth="1"/>
    <col min="6142" max="6142" width="7.875" style="145" customWidth="1"/>
    <col min="6143" max="6144" width="7.875" style="145" hidden="1" customWidth="1"/>
    <col min="6145" max="6392" width="7.875" style="145"/>
    <col min="6393" max="6393" width="35.75" style="145" customWidth="1"/>
    <col min="6394" max="6394" width="7.875" style="145" hidden="1" customWidth="1"/>
    <col min="6395" max="6396" width="12" style="145" customWidth="1"/>
    <col min="6397" max="6397" width="8" style="145" customWidth="1"/>
    <col min="6398" max="6398" width="7.875" style="145" customWidth="1"/>
    <col min="6399" max="6400" width="7.875" style="145" hidden="1" customWidth="1"/>
    <col min="6401" max="6648" width="7.875" style="145"/>
    <col min="6649" max="6649" width="35.75" style="145" customWidth="1"/>
    <col min="6650" max="6650" width="7.875" style="145" hidden="1" customWidth="1"/>
    <col min="6651" max="6652" width="12" style="145" customWidth="1"/>
    <col min="6653" max="6653" width="8" style="145" customWidth="1"/>
    <col min="6654" max="6654" width="7.875" style="145" customWidth="1"/>
    <col min="6655" max="6656" width="7.875" style="145" hidden="1" customWidth="1"/>
    <col min="6657" max="6904" width="7.875" style="145"/>
    <col min="6905" max="6905" width="35.75" style="145" customWidth="1"/>
    <col min="6906" max="6906" width="7.875" style="145" hidden="1" customWidth="1"/>
    <col min="6907" max="6908" width="12" style="145" customWidth="1"/>
    <col min="6909" max="6909" width="8" style="145" customWidth="1"/>
    <col min="6910" max="6910" width="7.875" style="145" customWidth="1"/>
    <col min="6911" max="6912" width="7.875" style="145" hidden="1" customWidth="1"/>
    <col min="6913" max="7160" width="7.875" style="145"/>
    <col min="7161" max="7161" width="35.75" style="145" customWidth="1"/>
    <col min="7162" max="7162" width="7.875" style="145" hidden="1" customWidth="1"/>
    <col min="7163" max="7164" width="12" style="145" customWidth="1"/>
    <col min="7165" max="7165" width="8" style="145" customWidth="1"/>
    <col min="7166" max="7166" width="7.875" style="145" customWidth="1"/>
    <col min="7167" max="7168" width="7.875" style="145" hidden="1" customWidth="1"/>
    <col min="7169" max="7416" width="7.875" style="145"/>
    <col min="7417" max="7417" width="35.75" style="145" customWidth="1"/>
    <col min="7418" max="7418" width="7.875" style="145" hidden="1" customWidth="1"/>
    <col min="7419" max="7420" width="12" style="145" customWidth="1"/>
    <col min="7421" max="7421" width="8" style="145" customWidth="1"/>
    <col min="7422" max="7422" width="7.875" style="145" customWidth="1"/>
    <col min="7423" max="7424" width="7.875" style="145" hidden="1" customWidth="1"/>
    <col min="7425" max="7672" width="7.875" style="145"/>
    <col min="7673" max="7673" width="35.75" style="145" customWidth="1"/>
    <col min="7674" max="7674" width="7.875" style="145" hidden="1" customWidth="1"/>
    <col min="7675" max="7676" width="12" style="145" customWidth="1"/>
    <col min="7677" max="7677" width="8" style="145" customWidth="1"/>
    <col min="7678" max="7678" width="7.875" style="145" customWidth="1"/>
    <col min="7679" max="7680" width="7.875" style="145" hidden="1" customWidth="1"/>
    <col min="7681" max="7928" width="7.875" style="145"/>
    <col min="7929" max="7929" width="35.75" style="145" customWidth="1"/>
    <col min="7930" max="7930" width="7.875" style="145" hidden="1" customWidth="1"/>
    <col min="7931" max="7932" width="12" style="145" customWidth="1"/>
    <col min="7933" max="7933" width="8" style="145" customWidth="1"/>
    <col min="7934" max="7934" width="7.875" style="145" customWidth="1"/>
    <col min="7935" max="7936" width="7.875" style="145" hidden="1" customWidth="1"/>
    <col min="7937" max="8184" width="7.875" style="145"/>
    <col min="8185" max="8185" width="35.75" style="145" customWidth="1"/>
    <col min="8186" max="8186" width="7.875" style="145" hidden="1" customWidth="1"/>
    <col min="8187" max="8188" width="12" style="145" customWidth="1"/>
    <col min="8189" max="8189" width="8" style="145" customWidth="1"/>
    <col min="8190" max="8190" width="7.875" style="145" customWidth="1"/>
    <col min="8191" max="8192" width="7.875" style="145" hidden="1" customWidth="1"/>
    <col min="8193" max="8440" width="7.875" style="145"/>
    <col min="8441" max="8441" width="35.75" style="145" customWidth="1"/>
    <col min="8442" max="8442" width="7.875" style="145" hidden="1" customWidth="1"/>
    <col min="8443" max="8444" width="12" style="145" customWidth="1"/>
    <col min="8445" max="8445" width="8" style="145" customWidth="1"/>
    <col min="8446" max="8446" width="7.875" style="145" customWidth="1"/>
    <col min="8447" max="8448" width="7.875" style="145" hidden="1" customWidth="1"/>
    <col min="8449" max="8696" width="7.875" style="145"/>
    <col min="8697" max="8697" width="35.75" style="145" customWidth="1"/>
    <col min="8698" max="8698" width="7.875" style="145" hidden="1" customWidth="1"/>
    <col min="8699" max="8700" width="12" style="145" customWidth="1"/>
    <col min="8701" max="8701" width="8" style="145" customWidth="1"/>
    <col min="8702" max="8702" width="7.875" style="145" customWidth="1"/>
    <col min="8703" max="8704" width="7.875" style="145" hidden="1" customWidth="1"/>
    <col min="8705" max="8952" width="7.875" style="145"/>
    <col min="8953" max="8953" width="35.75" style="145" customWidth="1"/>
    <col min="8954" max="8954" width="7.875" style="145" hidden="1" customWidth="1"/>
    <col min="8955" max="8956" width="12" style="145" customWidth="1"/>
    <col min="8957" max="8957" width="8" style="145" customWidth="1"/>
    <col min="8958" max="8958" width="7.875" style="145" customWidth="1"/>
    <col min="8959" max="8960" width="7.875" style="145" hidden="1" customWidth="1"/>
    <col min="8961" max="9208" width="7.875" style="145"/>
    <col min="9209" max="9209" width="35.75" style="145" customWidth="1"/>
    <col min="9210" max="9210" width="7.875" style="145" hidden="1" customWidth="1"/>
    <col min="9211" max="9212" width="12" style="145" customWidth="1"/>
    <col min="9213" max="9213" width="8" style="145" customWidth="1"/>
    <col min="9214" max="9214" width="7.875" style="145" customWidth="1"/>
    <col min="9215" max="9216" width="7.875" style="145" hidden="1" customWidth="1"/>
    <col min="9217" max="9464" width="7.875" style="145"/>
    <col min="9465" max="9465" width="35.75" style="145" customWidth="1"/>
    <col min="9466" max="9466" width="7.875" style="145" hidden="1" customWidth="1"/>
    <col min="9467" max="9468" width="12" style="145" customWidth="1"/>
    <col min="9469" max="9469" width="8" style="145" customWidth="1"/>
    <col min="9470" max="9470" width="7.875" style="145" customWidth="1"/>
    <col min="9471" max="9472" width="7.875" style="145" hidden="1" customWidth="1"/>
    <col min="9473" max="9720" width="7.875" style="145"/>
    <col min="9721" max="9721" width="35.75" style="145" customWidth="1"/>
    <col min="9722" max="9722" width="7.875" style="145" hidden="1" customWidth="1"/>
    <col min="9723" max="9724" width="12" style="145" customWidth="1"/>
    <col min="9725" max="9725" width="8" style="145" customWidth="1"/>
    <col min="9726" max="9726" width="7.875" style="145" customWidth="1"/>
    <col min="9727" max="9728" width="7.875" style="145" hidden="1" customWidth="1"/>
    <col min="9729" max="9976" width="7.875" style="145"/>
    <col min="9977" max="9977" width="35.75" style="145" customWidth="1"/>
    <col min="9978" max="9978" width="7.875" style="145" hidden="1" customWidth="1"/>
    <col min="9979" max="9980" width="12" style="145" customWidth="1"/>
    <col min="9981" max="9981" width="8" style="145" customWidth="1"/>
    <col min="9982" max="9982" width="7.875" style="145" customWidth="1"/>
    <col min="9983" max="9984" width="7.875" style="145" hidden="1" customWidth="1"/>
    <col min="9985" max="10232" width="7.875" style="145"/>
    <col min="10233" max="10233" width="35.75" style="145" customWidth="1"/>
    <col min="10234" max="10234" width="7.875" style="145" hidden="1" customWidth="1"/>
    <col min="10235" max="10236" width="12" style="145" customWidth="1"/>
    <col min="10237" max="10237" width="8" style="145" customWidth="1"/>
    <col min="10238" max="10238" width="7.875" style="145" customWidth="1"/>
    <col min="10239" max="10240" width="7.875" style="145" hidden="1" customWidth="1"/>
    <col min="10241" max="10488" width="7.875" style="145"/>
    <col min="10489" max="10489" width="35.75" style="145" customWidth="1"/>
    <col min="10490" max="10490" width="7.875" style="145" hidden="1" customWidth="1"/>
    <col min="10491" max="10492" width="12" style="145" customWidth="1"/>
    <col min="10493" max="10493" width="8" style="145" customWidth="1"/>
    <col min="10494" max="10494" width="7.875" style="145" customWidth="1"/>
    <col min="10495" max="10496" width="7.875" style="145" hidden="1" customWidth="1"/>
    <col min="10497" max="10744" width="7.875" style="145"/>
    <col min="10745" max="10745" width="35.75" style="145" customWidth="1"/>
    <col min="10746" max="10746" width="7.875" style="145" hidden="1" customWidth="1"/>
    <col min="10747" max="10748" width="12" style="145" customWidth="1"/>
    <col min="10749" max="10749" width="8" style="145" customWidth="1"/>
    <col min="10750" max="10750" width="7.875" style="145" customWidth="1"/>
    <col min="10751" max="10752" width="7.875" style="145" hidden="1" customWidth="1"/>
    <col min="10753" max="11000" width="7.875" style="145"/>
    <col min="11001" max="11001" width="35.75" style="145" customWidth="1"/>
    <col min="11002" max="11002" width="7.875" style="145" hidden="1" customWidth="1"/>
    <col min="11003" max="11004" width="12" style="145" customWidth="1"/>
    <col min="11005" max="11005" width="8" style="145" customWidth="1"/>
    <col min="11006" max="11006" width="7.875" style="145" customWidth="1"/>
    <col min="11007" max="11008" width="7.875" style="145" hidden="1" customWidth="1"/>
    <col min="11009" max="11256" width="7.875" style="145"/>
    <col min="11257" max="11257" width="35.75" style="145" customWidth="1"/>
    <col min="11258" max="11258" width="7.875" style="145" hidden="1" customWidth="1"/>
    <col min="11259" max="11260" width="12" style="145" customWidth="1"/>
    <col min="11261" max="11261" width="8" style="145" customWidth="1"/>
    <col min="11262" max="11262" width="7.875" style="145" customWidth="1"/>
    <col min="11263" max="11264" width="7.875" style="145" hidden="1" customWidth="1"/>
    <col min="11265" max="11512" width="7.875" style="145"/>
    <col min="11513" max="11513" width="35.75" style="145" customWidth="1"/>
    <col min="11514" max="11514" width="7.875" style="145" hidden="1" customWidth="1"/>
    <col min="11515" max="11516" width="12" style="145" customWidth="1"/>
    <col min="11517" max="11517" width="8" style="145" customWidth="1"/>
    <col min="11518" max="11518" width="7.875" style="145" customWidth="1"/>
    <col min="11519" max="11520" width="7.875" style="145" hidden="1" customWidth="1"/>
    <col min="11521" max="11768" width="7.875" style="145"/>
    <col min="11769" max="11769" width="35.75" style="145" customWidth="1"/>
    <col min="11770" max="11770" width="7.875" style="145" hidden="1" customWidth="1"/>
    <col min="11771" max="11772" width="12" style="145" customWidth="1"/>
    <col min="11773" max="11773" width="8" style="145" customWidth="1"/>
    <col min="11774" max="11774" width="7.875" style="145" customWidth="1"/>
    <col min="11775" max="11776" width="7.875" style="145" hidden="1" customWidth="1"/>
    <col min="11777" max="12024" width="7.875" style="145"/>
    <col min="12025" max="12025" width="35.75" style="145" customWidth="1"/>
    <col min="12026" max="12026" width="7.875" style="145" hidden="1" customWidth="1"/>
    <col min="12027" max="12028" width="12" style="145" customWidth="1"/>
    <col min="12029" max="12029" width="8" style="145" customWidth="1"/>
    <col min="12030" max="12030" width="7.875" style="145" customWidth="1"/>
    <col min="12031" max="12032" width="7.875" style="145" hidden="1" customWidth="1"/>
    <col min="12033" max="12280" width="7.875" style="145"/>
    <col min="12281" max="12281" width="35.75" style="145" customWidth="1"/>
    <col min="12282" max="12282" width="7.875" style="145" hidden="1" customWidth="1"/>
    <col min="12283" max="12284" width="12" style="145" customWidth="1"/>
    <col min="12285" max="12285" width="8" style="145" customWidth="1"/>
    <col min="12286" max="12286" width="7.875" style="145" customWidth="1"/>
    <col min="12287" max="12288" width="7.875" style="145" hidden="1" customWidth="1"/>
    <col min="12289" max="12536" width="7.875" style="145"/>
    <col min="12537" max="12537" width="35.75" style="145" customWidth="1"/>
    <col min="12538" max="12538" width="7.875" style="145" hidden="1" customWidth="1"/>
    <col min="12539" max="12540" width="12" style="145" customWidth="1"/>
    <col min="12541" max="12541" width="8" style="145" customWidth="1"/>
    <col min="12542" max="12542" width="7.875" style="145" customWidth="1"/>
    <col min="12543" max="12544" width="7.875" style="145" hidden="1" customWidth="1"/>
    <col min="12545" max="12792" width="7.875" style="145"/>
    <col min="12793" max="12793" width="35.75" style="145" customWidth="1"/>
    <col min="12794" max="12794" width="7.875" style="145" hidden="1" customWidth="1"/>
    <col min="12795" max="12796" width="12" style="145" customWidth="1"/>
    <col min="12797" max="12797" width="8" style="145" customWidth="1"/>
    <col min="12798" max="12798" width="7.875" style="145" customWidth="1"/>
    <col min="12799" max="12800" width="7.875" style="145" hidden="1" customWidth="1"/>
    <col min="12801" max="13048" width="7.875" style="145"/>
    <col min="13049" max="13049" width="35.75" style="145" customWidth="1"/>
    <col min="13050" max="13050" width="7.875" style="145" hidden="1" customWidth="1"/>
    <col min="13051" max="13052" width="12" style="145" customWidth="1"/>
    <col min="13053" max="13053" width="8" style="145" customWidth="1"/>
    <col min="13054" max="13054" width="7.875" style="145" customWidth="1"/>
    <col min="13055" max="13056" width="7.875" style="145" hidden="1" customWidth="1"/>
    <col min="13057" max="13304" width="7.875" style="145"/>
    <col min="13305" max="13305" width="35.75" style="145" customWidth="1"/>
    <col min="13306" max="13306" width="7.875" style="145" hidden="1" customWidth="1"/>
    <col min="13307" max="13308" width="12" style="145" customWidth="1"/>
    <col min="13309" max="13309" width="8" style="145" customWidth="1"/>
    <col min="13310" max="13310" width="7.875" style="145" customWidth="1"/>
    <col min="13311" max="13312" width="7.875" style="145" hidden="1" customWidth="1"/>
    <col min="13313" max="13560" width="7.875" style="145"/>
    <col min="13561" max="13561" width="35.75" style="145" customWidth="1"/>
    <col min="13562" max="13562" width="7.875" style="145" hidden="1" customWidth="1"/>
    <col min="13563" max="13564" width="12" style="145" customWidth="1"/>
    <col min="13565" max="13565" width="8" style="145" customWidth="1"/>
    <col min="13566" max="13566" width="7.875" style="145" customWidth="1"/>
    <col min="13567" max="13568" width="7.875" style="145" hidden="1" customWidth="1"/>
    <col min="13569" max="13816" width="7.875" style="145"/>
    <col min="13817" max="13817" width="35.75" style="145" customWidth="1"/>
    <col min="13818" max="13818" width="7.875" style="145" hidden="1" customWidth="1"/>
    <col min="13819" max="13820" width="12" style="145" customWidth="1"/>
    <col min="13821" max="13821" width="8" style="145" customWidth="1"/>
    <col min="13822" max="13822" width="7.875" style="145" customWidth="1"/>
    <col min="13823" max="13824" width="7.875" style="145" hidden="1" customWidth="1"/>
    <col min="13825" max="14072" width="7.875" style="145"/>
    <col min="14073" max="14073" width="35.75" style="145" customWidth="1"/>
    <col min="14074" max="14074" width="7.875" style="145" hidden="1" customWidth="1"/>
    <col min="14075" max="14076" width="12" style="145" customWidth="1"/>
    <col min="14077" max="14077" width="8" style="145" customWidth="1"/>
    <col min="14078" max="14078" width="7.875" style="145" customWidth="1"/>
    <col min="14079" max="14080" width="7.875" style="145" hidden="1" customWidth="1"/>
    <col min="14081" max="14328" width="7.875" style="145"/>
    <col min="14329" max="14329" width="35.75" style="145" customWidth="1"/>
    <col min="14330" max="14330" width="7.875" style="145" hidden="1" customWidth="1"/>
    <col min="14331" max="14332" width="12" style="145" customWidth="1"/>
    <col min="14333" max="14333" width="8" style="145" customWidth="1"/>
    <col min="14334" max="14334" width="7.875" style="145" customWidth="1"/>
    <col min="14335" max="14336" width="7.875" style="145" hidden="1" customWidth="1"/>
    <col min="14337" max="14584" width="7.875" style="145"/>
    <col min="14585" max="14585" width="35.75" style="145" customWidth="1"/>
    <col min="14586" max="14586" width="7.875" style="145" hidden="1" customWidth="1"/>
    <col min="14587" max="14588" width="12" style="145" customWidth="1"/>
    <col min="14589" max="14589" width="8" style="145" customWidth="1"/>
    <col min="14590" max="14590" width="7.875" style="145" customWidth="1"/>
    <col min="14591" max="14592" width="7.875" style="145" hidden="1" customWidth="1"/>
    <col min="14593" max="14840" width="7.875" style="145"/>
    <col min="14841" max="14841" width="35.75" style="145" customWidth="1"/>
    <col min="14842" max="14842" width="7.875" style="145" hidden="1" customWidth="1"/>
    <col min="14843" max="14844" width="12" style="145" customWidth="1"/>
    <col min="14845" max="14845" width="8" style="145" customWidth="1"/>
    <col min="14846" max="14846" width="7.875" style="145" customWidth="1"/>
    <col min="14847" max="14848" width="7.875" style="145" hidden="1" customWidth="1"/>
    <col min="14849" max="15096" width="7.875" style="145"/>
    <col min="15097" max="15097" width="35.75" style="145" customWidth="1"/>
    <col min="15098" max="15098" width="7.875" style="145" hidden="1" customWidth="1"/>
    <col min="15099" max="15100" width="12" style="145" customWidth="1"/>
    <col min="15101" max="15101" width="8" style="145" customWidth="1"/>
    <col min="15102" max="15102" width="7.875" style="145" customWidth="1"/>
    <col min="15103" max="15104" width="7.875" style="145" hidden="1" customWidth="1"/>
    <col min="15105" max="15352" width="7.875" style="145"/>
    <col min="15353" max="15353" width="35.75" style="145" customWidth="1"/>
    <col min="15354" max="15354" width="7.875" style="145" hidden="1" customWidth="1"/>
    <col min="15355" max="15356" width="12" style="145" customWidth="1"/>
    <col min="15357" max="15357" width="8" style="145" customWidth="1"/>
    <col min="15358" max="15358" width="7.875" style="145" customWidth="1"/>
    <col min="15359" max="15360" width="7.875" style="145" hidden="1" customWidth="1"/>
    <col min="15361" max="15608" width="7.875" style="145"/>
    <col min="15609" max="15609" width="35.75" style="145" customWidth="1"/>
    <col min="15610" max="15610" width="7.875" style="145" hidden="1" customWidth="1"/>
    <col min="15611" max="15612" width="12" style="145" customWidth="1"/>
    <col min="15613" max="15613" width="8" style="145" customWidth="1"/>
    <col min="15614" max="15614" width="7.875" style="145" customWidth="1"/>
    <col min="15615" max="15616" width="7.875" style="145" hidden="1" customWidth="1"/>
    <col min="15617" max="15864" width="7.875" style="145"/>
    <col min="15865" max="15865" width="35.75" style="145" customWidth="1"/>
    <col min="15866" max="15866" width="7.875" style="145" hidden="1" customWidth="1"/>
    <col min="15867" max="15868" width="12" style="145" customWidth="1"/>
    <col min="15869" max="15869" width="8" style="145" customWidth="1"/>
    <col min="15870" max="15870" width="7.875" style="145" customWidth="1"/>
    <col min="15871" max="15872" width="7.875" style="145" hidden="1" customWidth="1"/>
    <col min="15873" max="16120" width="7.875" style="145"/>
    <col min="16121" max="16121" width="35.75" style="145" customWidth="1"/>
    <col min="16122" max="16122" width="7.875" style="145" hidden="1" customWidth="1"/>
    <col min="16123" max="16124" width="12" style="145" customWidth="1"/>
    <col min="16125" max="16125" width="8" style="145" customWidth="1"/>
    <col min="16126" max="16126" width="7.875" style="145" customWidth="1"/>
    <col min="16127" max="16128" width="7.875" style="145" hidden="1" customWidth="1"/>
    <col min="16129" max="16378" width="7.875" style="145"/>
  </cols>
  <sheetData>
    <row r="1" ht="18" customHeight="1" spans="1:2">
      <c r="A1" s="10" t="s">
        <v>0</v>
      </c>
      <c r="B1" s="255"/>
    </row>
    <row r="2" ht="39.95" customHeight="1" spans="1:3">
      <c r="A2" s="256" t="s">
        <v>1</v>
      </c>
      <c r="B2" s="256"/>
      <c r="C2" s="256"/>
    </row>
    <row r="3" ht="18.75" customHeight="1" spans="1:3">
      <c r="A3" s="257"/>
      <c r="B3" s="257"/>
      <c r="C3" s="258" t="s">
        <v>2</v>
      </c>
    </row>
    <row r="4" s="254" customFormat="1" ht="30" customHeight="1" spans="1:3">
      <c r="A4" s="259" t="s">
        <v>3</v>
      </c>
      <c r="B4" s="259" t="s">
        <v>4</v>
      </c>
      <c r="C4" s="260" t="s">
        <v>5</v>
      </c>
    </row>
    <row r="5" ht="30" customHeight="1" spans="1:3">
      <c r="A5" s="261"/>
      <c r="B5" s="261" t="s">
        <v>6</v>
      </c>
      <c r="C5" s="261">
        <v>362809</v>
      </c>
    </row>
    <row r="6" ht="30" customHeight="1" spans="1:3">
      <c r="A6" s="261">
        <v>101</v>
      </c>
      <c r="B6" s="261" t="s">
        <v>7</v>
      </c>
      <c r="C6" s="261">
        <v>234312</v>
      </c>
    </row>
    <row r="7" ht="30" customHeight="1" spans="1:3">
      <c r="A7" s="261">
        <v>10101</v>
      </c>
      <c r="B7" s="261" t="s">
        <v>8</v>
      </c>
      <c r="C7" s="261">
        <v>95528</v>
      </c>
    </row>
    <row r="8" ht="30" customHeight="1" spans="1:3">
      <c r="A8" s="261">
        <v>1010101</v>
      </c>
      <c r="B8" s="261" t="s">
        <v>9</v>
      </c>
      <c r="C8" s="261">
        <v>85418</v>
      </c>
    </row>
    <row r="9" ht="30" customHeight="1" spans="1:3">
      <c r="A9" s="261">
        <v>101010101</v>
      </c>
      <c r="B9" s="261" t="s">
        <v>10</v>
      </c>
      <c r="C9" s="261">
        <v>8622</v>
      </c>
    </row>
    <row r="10" ht="30" customHeight="1" spans="1:3">
      <c r="A10" s="261">
        <v>101010102</v>
      </c>
      <c r="B10" s="261" t="s">
        <v>11</v>
      </c>
      <c r="C10" s="261">
        <v>113</v>
      </c>
    </row>
    <row r="11" ht="30" customHeight="1" spans="1:3">
      <c r="A11" s="261">
        <v>101010103</v>
      </c>
      <c r="B11" s="261" t="s">
        <v>12</v>
      </c>
      <c r="C11" s="261">
        <v>50976</v>
      </c>
    </row>
    <row r="12" ht="30" customHeight="1" spans="1:3">
      <c r="A12" s="261">
        <v>101010104</v>
      </c>
      <c r="B12" s="261" t="s">
        <v>13</v>
      </c>
      <c r="C12" s="261">
        <v>0</v>
      </c>
    </row>
    <row r="13" ht="30" customHeight="1" spans="1:3">
      <c r="A13" s="261">
        <v>101010105</v>
      </c>
      <c r="B13" s="261" t="s">
        <v>14</v>
      </c>
      <c r="C13" s="261">
        <v>692</v>
      </c>
    </row>
    <row r="14" ht="30" customHeight="1" spans="1:3">
      <c r="A14" s="261">
        <v>101010106</v>
      </c>
      <c r="B14" s="261" t="s">
        <v>15</v>
      </c>
      <c r="C14" s="261">
        <v>13364</v>
      </c>
    </row>
    <row r="15" ht="30" customHeight="1" spans="1:3">
      <c r="A15" s="261">
        <v>101010119</v>
      </c>
      <c r="B15" s="261" t="s">
        <v>16</v>
      </c>
      <c r="C15" s="261">
        <v>619</v>
      </c>
    </row>
    <row r="16" ht="30" customHeight="1" spans="1:3">
      <c r="A16" s="261">
        <v>101010120</v>
      </c>
      <c r="B16" s="261" t="s">
        <v>17</v>
      </c>
      <c r="C16" s="261">
        <v>310</v>
      </c>
    </row>
    <row r="17" ht="30" customHeight="1" spans="1:3">
      <c r="A17" s="261">
        <v>101010121</v>
      </c>
      <c r="B17" s="261" t="s">
        <v>18</v>
      </c>
      <c r="C17" s="261">
        <v>-222</v>
      </c>
    </row>
    <row r="18" ht="30" customHeight="1" spans="1:3">
      <c r="A18" s="261">
        <v>101010122</v>
      </c>
      <c r="B18" s="261" t="s">
        <v>19</v>
      </c>
      <c r="C18" s="261">
        <v>0</v>
      </c>
    </row>
    <row r="19" ht="30" customHeight="1" spans="1:3">
      <c r="A19" s="261">
        <v>101010125</v>
      </c>
      <c r="B19" s="261" t="s">
        <v>20</v>
      </c>
      <c r="C19" s="261">
        <v>0</v>
      </c>
    </row>
    <row r="20" ht="30" customHeight="1" spans="1:3">
      <c r="A20" s="261">
        <v>101010126</v>
      </c>
      <c r="B20" s="261" t="s">
        <v>21</v>
      </c>
      <c r="C20" s="261">
        <v>0</v>
      </c>
    </row>
    <row r="21" ht="30" customHeight="1" spans="1:3">
      <c r="A21" s="261">
        <v>101010127</v>
      </c>
      <c r="B21" s="261" t="s">
        <v>22</v>
      </c>
      <c r="C21" s="261">
        <v>0</v>
      </c>
    </row>
    <row r="22" ht="30" customHeight="1" spans="1:3">
      <c r="A22" s="261">
        <v>101010128</v>
      </c>
      <c r="B22" s="261" t="s">
        <v>23</v>
      </c>
      <c r="C22" s="261">
        <v>0</v>
      </c>
    </row>
    <row r="23" ht="30" customHeight="1" spans="1:3">
      <c r="A23" s="261">
        <v>101010129</v>
      </c>
      <c r="B23" s="261" t="s">
        <v>24</v>
      </c>
      <c r="C23" s="261">
        <v>0</v>
      </c>
    </row>
    <row r="24" ht="30" customHeight="1" spans="1:3">
      <c r="A24" s="261">
        <v>101010130</v>
      </c>
      <c r="B24" s="261" t="s">
        <v>25</v>
      </c>
      <c r="C24" s="261">
        <v>0</v>
      </c>
    </row>
    <row r="25" ht="30" customHeight="1" spans="1:3">
      <c r="A25" s="261">
        <v>101010150</v>
      </c>
      <c r="B25" s="261" t="s">
        <v>26</v>
      </c>
      <c r="C25" s="261">
        <v>0</v>
      </c>
    </row>
    <row r="26" ht="30" customHeight="1" spans="1:3">
      <c r="A26" s="261">
        <v>101010151</v>
      </c>
      <c r="B26" s="261" t="s">
        <v>27</v>
      </c>
      <c r="C26" s="261">
        <v>5363</v>
      </c>
    </row>
    <row r="27" ht="30" customHeight="1" spans="1:3">
      <c r="A27" s="261">
        <v>101010152</v>
      </c>
      <c r="B27" s="261" t="s">
        <v>28</v>
      </c>
      <c r="C27" s="261">
        <v>0</v>
      </c>
    </row>
    <row r="28" ht="30" customHeight="1" spans="1:3">
      <c r="A28" s="261">
        <v>101010153</v>
      </c>
      <c r="B28" s="261" t="s">
        <v>29</v>
      </c>
      <c r="C28" s="261">
        <v>0</v>
      </c>
    </row>
    <row r="29" ht="30" customHeight="1" spans="1:3">
      <c r="A29" s="261">
        <v>101010162</v>
      </c>
      <c r="B29" s="261" t="s">
        <v>30</v>
      </c>
      <c r="C29" s="261">
        <v>0</v>
      </c>
    </row>
    <row r="30" ht="30" customHeight="1" spans="1:3">
      <c r="A30" s="261">
        <v>101010163</v>
      </c>
      <c r="B30" s="261" t="s">
        <v>31</v>
      </c>
      <c r="C30" s="261">
        <v>0</v>
      </c>
    </row>
    <row r="31" ht="30" customHeight="1" spans="1:3">
      <c r="A31" s="261">
        <v>101010164</v>
      </c>
      <c r="B31" s="261" t="s">
        <v>32</v>
      </c>
      <c r="C31" s="261">
        <v>0</v>
      </c>
    </row>
    <row r="32" ht="30" customHeight="1" spans="1:3">
      <c r="A32" s="261">
        <v>101010165</v>
      </c>
      <c r="B32" s="261" t="s">
        <v>33</v>
      </c>
      <c r="C32" s="261">
        <v>5581</v>
      </c>
    </row>
    <row r="33" ht="30" customHeight="1" spans="1:3">
      <c r="A33" s="261">
        <v>1010102</v>
      </c>
      <c r="B33" s="261" t="s">
        <v>34</v>
      </c>
      <c r="C33" s="261">
        <v>0</v>
      </c>
    </row>
    <row r="34" ht="30" customHeight="1" spans="1:3">
      <c r="A34" s="261">
        <v>101010201</v>
      </c>
      <c r="B34" s="261" t="s">
        <v>35</v>
      </c>
      <c r="C34" s="261">
        <v>0</v>
      </c>
    </row>
    <row r="35" ht="30" customHeight="1" spans="1:3">
      <c r="A35" s="261">
        <v>101010220</v>
      </c>
      <c r="B35" s="261" t="s">
        <v>36</v>
      </c>
      <c r="C35" s="261">
        <v>0</v>
      </c>
    </row>
    <row r="36" ht="30" customHeight="1" spans="1:3">
      <c r="A36" s="261">
        <v>101010221</v>
      </c>
      <c r="B36" s="261" t="s">
        <v>37</v>
      </c>
      <c r="C36" s="261">
        <v>0</v>
      </c>
    </row>
    <row r="37" ht="30" customHeight="1" spans="1:3">
      <c r="A37" s="261">
        <v>1010103</v>
      </c>
      <c r="B37" s="261" t="s">
        <v>38</v>
      </c>
      <c r="C37" s="261">
        <v>0</v>
      </c>
    </row>
    <row r="38" ht="30" customHeight="1" spans="1:3">
      <c r="A38" s="261">
        <v>101010301</v>
      </c>
      <c r="B38" s="261" t="s">
        <v>39</v>
      </c>
      <c r="C38" s="261">
        <v>0</v>
      </c>
    </row>
    <row r="39" ht="30" customHeight="1" spans="1:3">
      <c r="A39" s="261">
        <v>101010302</v>
      </c>
      <c r="B39" s="261" t="s">
        <v>40</v>
      </c>
      <c r="C39" s="261">
        <v>0</v>
      </c>
    </row>
    <row r="40" ht="30" customHeight="1" spans="1:3">
      <c r="A40" s="261">
        <v>1010104</v>
      </c>
      <c r="B40" s="261" t="s">
        <v>41</v>
      </c>
      <c r="C40" s="261">
        <v>10110</v>
      </c>
    </row>
    <row r="41" ht="30" customHeight="1" spans="1:3">
      <c r="A41" s="261">
        <v>101010401</v>
      </c>
      <c r="B41" s="261" t="s">
        <v>42</v>
      </c>
      <c r="C41" s="261">
        <v>10515</v>
      </c>
    </row>
    <row r="42" ht="30" customHeight="1" spans="1:3">
      <c r="A42" s="261">
        <v>101010402</v>
      </c>
      <c r="B42" s="261" t="s">
        <v>43</v>
      </c>
      <c r="C42" s="261">
        <v>0</v>
      </c>
    </row>
    <row r="43" ht="30" customHeight="1" spans="1:3">
      <c r="A43" s="261">
        <v>101010403</v>
      </c>
      <c r="B43" s="261" t="s">
        <v>44</v>
      </c>
      <c r="C43" s="261">
        <v>0</v>
      </c>
    </row>
    <row r="44" ht="30" customHeight="1" spans="1:3">
      <c r="A44" s="261">
        <v>101010420</v>
      </c>
      <c r="B44" s="261" t="s">
        <v>45</v>
      </c>
      <c r="C44" s="261">
        <v>3</v>
      </c>
    </row>
    <row r="45" ht="30" customHeight="1" spans="1:3">
      <c r="A45" s="261">
        <v>101010429</v>
      </c>
      <c r="B45" s="261" t="s">
        <v>46</v>
      </c>
      <c r="C45" s="261">
        <v>0</v>
      </c>
    </row>
    <row r="46" ht="30" customHeight="1" spans="1:3">
      <c r="A46" s="261">
        <v>101010461</v>
      </c>
      <c r="B46" s="261" t="s">
        <v>47</v>
      </c>
      <c r="C46" s="261">
        <v>0</v>
      </c>
    </row>
    <row r="47" ht="30" customHeight="1" spans="1:3">
      <c r="A47" s="261">
        <v>101010462</v>
      </c>
      <c r="B47" s="261" t="s">
        <v>48</v>
      </c>
      <c r="C47" s="261">
        <v>0</v>
      </c>
    </row>
    <row r="48" ht="30" customHeight="1" spans="1:3">
      <c r="A48" s="261">
        <v>101010463</v>
      </c>
      <c r="B48" s="261" t="s">
        <v>49</v>
      </c>
      <c r="C48" s="261">
        <v>0</v>
      </c>
    </row>
    <row r="49" ht="30" customHeight="1" spans="1:3">
      <c r="A49" s="261">
        <v>101010464</v>
      </c>
      <c r="B49" s="261" t="s">
        <v>50</v>
      </c>
      <c r="C49" s="261">
        <v>-408</v>
      </c>
    </row>
    <row r="50" ht="30" customHeight="1" spans="1:3">
      <c r="A50" s="261">
        <v>101010465</v>
      </c>
      <c r="B50" s="261" t="s">
        <v>51</v>
      </c>
      <c r="C50" s="261">
        <v>0</v>
      </c>
    </row>
    <row r="51" ht="30" customHeight="1" spans="1:3">
      <c r="A51" s="261">
        <v>1010105</v>
      </c>
      <c r="B51" s="261" t="s">
        <v>52</v>
      </c>
      <c r="C51" s="261">
        <v>0</v>
      </c>
    </row>
    <row r="52" ht="30" customHeight="1" spans="1:3">
      <c r="A52" s="261">
        <v>101010501</v>
      </c>
      <c r="B52" s="261" t="s">
        <v>53</v>
      </c>
      <c r="C52" s="261">
        <v>0</v>
      </c>
    </row>
    <row r="53" ht="30" customHeight="1" spans="1:3">
      <c r="A53" s="261">
        <v>101010502</v>
      </c>
      <c r="B53" s="261" t="s">
        <v>54</v>
      </c>
      <c r="C53" s="261">
        <v>0</v>
      </c>
    </row>
    <row r="54" ht="30" customHeight="1" spans="1:3">
      <c r="A54" s="261">
        <v>10102</v>
      </c>
      <c r="B54" s="261" t="s">
        <v>55</v>
      </c>
      <c r="C54" s="261">
        <v>0</v>
      </c>
    </row>
    <row r="55" ht="30" customHeight="1" spans="1:3">
      <c r="A55" s="261">
        <v>1010201</v>
      </c>
      <c r="B55" s="261" t="s">
        <v>56</v>
      </c>
      <c r="C55" s="261">
        <v>0</v>
      </c>
    </row>
    <row r="56" ht="30" customHeight="1" spans="1:3">
      <c r="A56" s="261">
        <v>101020101</v>
      </c>
      <c r="B56" s="261" t="s">
        <v>57</v>
      </c>
      <c r="C56" s="261">
        <v>0</v>
      </c>
    </row>
    <row r="57" ht="30" customHeight="1" spans="1:3">
      <c r="A57" s="261">
        <v>101020102</v>
      </c>
      <c r="B57" s="261" t="s">
        <v>58</v>
      </c>
      <c r="C57" s="261">
        <v>0</v>
      </c>
    </row>
    <row r="58" ht="30" customHeight="1" spans="1:3">
      <c r="A58" s="261">
        <v>101020103</v>
      </c>
      <c r="B58" s="261" t="s">
        <v>59</v>
      </c>
      <c r="C58" s="261">
        <v>0</v>
      </c>
    </row>
    <row r="59" ht="30" customHeight="1" spans="1:3">
      <c r="A59" s="261">
        <v>101020104</v>
      </c>
      <c r="B59" s="261" t="s">
        <v>60</v>
      </c>
      <c r="C59" s="261">
        <v>0</v>
      </c>
    </row>
    <row r="60" ht="30" customHeight="1" spans="1:3">
      <c r="A60" s="261">
        <v>101020105</v>
      </c>
      <c r="B60" s="261" t="s">
        <v>61</v>
      </c>
      <c r="C60" s="261">
        <v>0</v>
      </c>
    </row>
    <row r="61" ht="30" customHeight="1" spans="1:3">
      <c r="A61" s="261">
        <v>101020106</v>
      </c>
      <c r="B61" s="261" t="s">
        <v>62</v>
      </c>
      <c r="C61" s="261">
        <v>0</v>
      </c>
    </row>
    <row r="62" ht="30" customHeight="1" spans="1:3">
      <c r="A62" s="261">
        <v>101020107</v>
      </c>
      <c r="B62" s="261" t="s">
        <v>63</v>
      </c>
      <c r="C62" s="261">
        <v>0</v>
      </c>
    </row>
    <row r="63" ht="30" customHeight="1" spans="1:3">
      <c r="A63" s="261">
        <v>101020119</v>
      </c>
      <c r="B63" s="261" t="s">
        <v>64</v>
      </c>
      <c r="C63" s="261">
        <v>0</v>
      </c>
    </row>
    <row r="64" ht="30" customHeight="1" spans="1:3">
      <c r="A64" s="261">
        <v>101020120</v>
      </c>
      <c r="B64" s="261" t="s">
        <v>65</v>
      </c>
      <c r="C64" s="261">
        <v>0</v>
      </c>
    </row>
    <row r="65" ht="30" customHeight="1" spans="1:3">
      <c r="A65" s="261">
        <v>101020121</v>
      </c>
      <c r="B65" s="261" t="s">
        <v>66</v>
      </c>
      <c r="C65" s="261">
        <v>0</v>
      </c>
    </row>
    <row r="66" ht="30" customHeight="1" spans="1:3">
      <c r="A66" s="261">
        <v>101020129</v>
      </c>
      <c r="B66" s="261" t="s">
        <v>67</v>
      </c>
      <c r="C66" s="261">
        <v>0</v>
      </c>
    </row>
    <row r="67" ht="30" customHeight="1" spans="1:3">
      <c r="A67" s="261">
        <v>1010202</v>
      </c>
      <c r="B67" s="261" t="s">
        <v>68</v>
      </c>
      <c r="C67" s="261">
        <v>0</v>
      </c>
    </row>
    <row r="68" ht="30" customHeight="1" spans="1:3">
      <c r="A68" s="261">
        <v>101020202</v>
      </c>
      <c r="B68" s="261" t="s">
        <v>69</v>
      </c>
      <c r="C68" s="261">
        <v>0</v>
      </c>
    </row>
    <row r="69" ht="30" customHeight="1" spans="1:3">
      <c r="A69" s="261">
        <v>101020209</v>
      </c>
      <c r="B69" s="261" t="s">
        <v>70</v>
      </c>
      <c r="C69" s="261">
        <v>0</v>
      </c>
    </row>
    <row r="70" ht="30" customHeight="1" spans="1:3">
      <c r="A70" s="261">
        <v>101020220</v>
      </c>
      <c r="B70" s="261" t="s">
        <v>71</v>
      </c>
      <c r="C70" s="261">
        <v>0</v>
      </c>
    </row>
    <row r="71" ht="30" customHeight="1" spans="1:3">
      <c r="A71" s="261">
        <v>101020221</v>
      </c>
      <c r="B71" s="261" t="s">
        <v>72</v>
      </c>
      <c r="C71" s="261">
        <v>0</v>
      </c>
    </row>
    <row r="72" ht="30" customHeight="1" spans="1:3">
      <c r="A72" s="261">
        <v>101020229</v>
      </c>
      <c r="B72" s="261" t="s">
        <v>73</v>
      </c>
      <c r="C72" s="261">
        <v>0</v>
      </c>
    </row>
    <row r="73" ht="30" customHeight="1" spans="1:3">
      <c r="A73" s="261">
        <v>1010203</v>
      </c>
      <c r="B73" s="261" t="s">
        <v>74</v>
      </c>
      <c r="C73" s="261">
        <v>0</v>
      </c>
    </row>
    <row r="74" ht="30" customHeight="1" spans="1:3">
      <c r="A74" s="261">
        <v>10103</v>
      </c>
      <c r="B74" s="261" t="s">
        <v>75</v>
      </c>
      <c r="C74" s="261">
        <v>19854</v>
      </c>
    </row>
    <row r="75" ht="30" customHeight="1" spans="1:3">
      <c r="A75" s="261">
        <v>1010302</v>
      </c>
      <c r="B75" s="261" t="s">
        <v>76</v>
      </c>
      <c r="C75" s="261">
        <v>0</v>
      </c>
    </row>
    <row r="76" ht="30" customHeight="1" spans="1:3">
      <c r="A76" s="261">
        <v>1010303</v>
      </c>
      <c r="B76" s="261" t="s">
        <v>77</v>
      </c>
      <c r="C76" s="261">
        <v>4033</v>
      </c>
    </row>
    <row r="77" ht="30" customHeight="1" spans="1:3">
      <c r="A77" s="261">
        <v>101030301</v>
      </c>
      <c r="B77" s="261" t="s">
        <v>78</v>
      </c>
      <c r="C77" s="261">
        <v>273</v>
      </c>
    </row>
    <row r="78" ht="30" customHeight="1" spans="1:3">
      <c r="A78" s="261">
        <v>101030399</v>
      </c>
      <c r="B78" s="261" t="s">
        <v>79</v>
      </c>
      <c r="C78" s="261">
        <v>3760</v>
      </c>
    </row>
    <row r="79" ht="30" customHeight="1" spans="1:3">
      <c r="A79" s="261">
        <v>1010304</v>
      </c>
      <c r="B79" s="261" t="s">
        <v>80</v>
      </c>
      <c r="C79" s="261">
        <v>20129</v>
      </c>
    </row>
    <row r="80" ht="30" customHeight="1" spans="1:3">
      <c r="A80" s="261">
        <v>1010320</v>
      </c>
      <c r="B80" s="261" t="s">
        <v>81</v>
      </c>
      <c r="C80" s="261">
        <v>26</v>
      </c>
    </row>
    <row r="81" ht="30" customHeight="1" spans="1:3">
      <c r="A81" s="261">
        <v>1010329</v>
      </c>
      <c r="B81" s="261" t="s">
        <v>82</v>
      </c>
      <c r="C81" s="261">
        <v>0</v>
      </c>
    </row>
    <row r="82" ht="30" customHeight="1" spans="1:3">
      <c r="A82" s="261">
        <v>1010330</v>
      </c>
      <c r="B82" s="261" t="s">
        <v>83</v>
      </c>
      <c r="C82" s="261">
        <v>0</v>
      </c>
    </row>
    <row r="83" ht="30" customHeight="1" spans="1:3">
      <c r="A83" s="261">
        <v>1010331</v>
      </c>
      <c r="B83" s="261" t="s">
        <v>84</v>
      </c>
      <c r="C83" s="261">
        <v>0</v>
      </c>
    </row>
    <row r="84" ht="30" customHeight="1" spans="1:3">
      <c r="A84" s="261">
        <v>1010332</v>
      </c>
      <c r="B84" s="261" t="s">
        <v>85</v>
      </c>
      <c r="C84" s="261">
        <v>-4334</v>
      </c>
    </row>
    <row r="85" ht="30" customHeight="1" spans="1:3">
      <c r="A85" s="261">
        <v>1010333</v>
      </c>
      <c r="B85" s="261" t="s">
        <v>86</v>
      </c>
      <c r="C85" s="261">
        <v>0</v>
      </c>
    </row>
    <row r="86" ht="30" customHeight="1" spans="1:3">
      <c r="A86" s="261">
        <v>10104</v>
      </c>
      <c r="B86" s="261" t="s">
        <v>87</v>
      </c>
      <c r="C86" s="261">
        <v>10067</v>
      </c>
    </row>
    <row r="87" ht="30" customHeight="1" spans="1:3">
      <c r="A87" s="261">
        <v>1010401</v>
      </c>
      <c r="B87" s="261" t="s">
        <v>88</v>
      </c>
      <c r="C87" s="261">
        <v>0</v>
      </c>
    </row>
    <row r="88" ht="30" customHeight="1" spans="1:3">
      <c r="A88" s="261">
        <v>1010402</v>
      </c>
      <c r="B88" s="261" t="s">
        <v>89</v>
      </c>
      <c r="C88" s="261">
        <v>0</v>
      </c>
    </row>
    <row r="89" ht="30" customHeight="1" spans="1:3">
      <c r="A89" s="261">
        <v>1010403</v>
      </c>
      <c r="B89" s="261" t="s">
        <v>90</v>
      </c>
      <c r="C89" s="261">
        <v>0</v>
      </c>
    </row>
    <row r="90" ht="30" customHeight="1" spans="1:3">
      <c r="A90" s="261">
        <v>1010404</v>
      </c>
      <c r="B90" s="261" t="s">
        <v>91</v>
      </c>
      <c r="C90" s="261">
        <v>0</v>
      </c>
    </row>
    <row r="91" ht="30" customHeight="1" spans="1:3">
      <c r="A91" s="261">
        <v>1010405</v>
      </c>
      <c r="B91" s="261" t="s">
        <v>92</v>
      </c>
      <c r="C91" s="261">
        <v>0</v>
      </c>
    </row>
    <row r="92" ht="30" customHeight="1" spans="1:3">
      <c r="A92" s="261">
        <v>1010406</v>
      </c>
      <c r="B92" s="261" t="s">
        <v>93</v>
      </c>
      <c r="C92" s="261">
        <v>0</v>
      </c>
    </row>
    <row r="93" ht="30" customHeight="1" spans="1:3">
      <c r="A93" s="261">
        <v>1010407</v>
      </c>
      <c r="B93" s="261" t="s">
        <v>94</v>
      </c>
      <c r="C93" s="261">
        <v>0</v>
      </c>
    </row>
    <row r="94" ht="30" customHeight="1" spans="1:3">
      <c r="A94" s="261">
        <v>1010408</v>
      </c>
      <c r="B94" s="261" t="s">
        <v>95</v>
      </c>
      <c r="C94" s="261">
        <v>0</v>
      </c>
    </row>
    <row r="95" ht="30" customHeight="1" spans="1:3">
      <c r="A95" s="261">
        <v>1010409</v>
      </c>
      <c r="B95" s="261" t="s">
        <v>96</v>
      </c>
      <c r="C95" s="261">
        <v>0</v>
      </c>
    </row>
    <row r="96" ht="30" customHeight="1" spans="1:3">
      <c r="A96" s="261">
        <v>1010410</v>
      </c>
      <c r="B96" s="261" t="s">
        <v>97</v>
      </c>
      <c r="C96" s="261">
        <v>0</v>
      </c>
    </row>
    <row r="97" ht="30" customHeight="1" spans="1:3">
      <c r="A97" s="261">
        <v>1010411</v>
      </c>
      <c r="B97" s="261" t="s">
        <v>98</v>
      </c>
      <c r="C97" s="261">
        <v>0</v>
      </c>
    </row>
    <row r="98" ht="30" customHeight="1" spans="1:3">
      <c r="A98" s="261">
        <v>1010412</v>
      </c>
      <c r="B98" s="261" t="s">
        <v>99</v>
      </c>
      <c r="C98" s="261">
        <v>0</v>
      </c>
    </row>
    <row r="99" ht="30" customHeight="1" spans="1:3">
      <c r="A99" s="261">
        <v>1010413</v>
      </c>
      <c r="B99" s="261" t="s">
        <v>100</v>
      </c>
      <c r="C99" s="261">
        <v>0</v>
      </c>
    </row>
    <row r="100" ht="30" customHeight="1" spans="1:3">
      <c r="A100" s="261">
        <v>1010414</v>
      </c>
      <c r="B100" s="261" t="s">
        <v>101</v>
      </c>
      <c r="C100" s="261">
        <v>0</v>
      </c>
    </row>
    <row r="101" ht="30" customHeight="1" spans="1:3">
      <c r="A101" s="261">
        <v>1010415</v>
      </c>
      <c r="B101" s="261" t="s">
        <v>102</v>
      </c>
      <c r="C101" s="261">
        <v>0</v>
      </c>
    </row>
    <row r="102" ht="30" customHeight="1" spans="1:3">
      <c r="A102" s="261">
        <v>1010416</v>
      </c>
      <c r="B102" s="261" t="s">
        <v>103</v>
      </c>
      <c r="C102" s="261">
        <v>0</v>
      </c>
    </row>
    <row r="103" ht="30" customHeight="1" spans="1:3">
      <c r="A103" s="261">
        <v>1010417</v>
      </c>
      <c r="B103" s="261" t="s">
        <v>104</v>
      </c>
      <c r="C103" s="261">
        <v>0</v>
      </c>
    </row>
    <row r="104" ht="30" customHeight="1" spans="1:3">
      <c r="A104" s="261">
        <v>101041701</v>
      </c>
      <c r="B104" s="261" t="s">
        <v>105</v>
      </c>
      <c r="C104" s="261">
        <v>0</v>
      </c>
    </row>
    <row r="105" ht="30" customHeight="1" spans="1:3">
      <c r="A105" s="261">
        <v>101041702</v>
      </c>
      <c r="B105" s="261" t="s">
        <v>106</v>
      </c>
      <c r="C105" s="261">
        <v>0</v>
      </c>
    </row>
    <row r="106" ht="30" customHeight="1" spans="1:3">
      <c r="A106" s="261">
        <v>101041709</v>
      </c>
      <c r="B106" s="261" t="s">
        <v>107</v>
      </c>
      <c r="C106" s="261">
        <v>0</v>
      </c>
    </row>
    <row r="107" ht="30" customHeight="1" spans="1:3">
      <c r="A107" s="261">
        <v>1010418</v>
      </c>
      <c r="B107" s="261" t="s">
        <v>108</v>
      </c>
      <c r="C107" s="261">
        <v>0</v>
      </c>
    </row>
    <row r="108" ht="30" customHeight="1" spans="1:3">
      <c r="A108" s="261">
        <v>1010419</v>
      </c>
      <c r="B108" s="261" t="s">
        <v>109</v>
      </c>
      <c r="C108" s="261">
        <v>0</v>
      </c>
    </row>
    <row r="109" ht="30" customHeight="1" spans="1:3">
      <c r="A109" s="261">
        <v>1010420</v>
      </c>
      <c r="B109" s="261" t="s">
        <v>110</v>
      </c>
      <c r="C109" s="261">
        <v>0</v>
      </c>
    </row>
    <row r="110" ht="30" customHeight="1" spans="1:3">
      <c r="A110" s="261">
        <v>1010421</v>
      </c>
      <c r="B110" s="261" t="s">
        <v>111</v>
      </c>
      <c r="C110" s="261">
        <v>0</v>
      </c>
    </row>
    <row r="111" ht="30" customHeight="1" spans="1:3">
      <c r="A111" s="261">
        <v>1010422</v>
      </c>
      <c r="B111" s="261" t="s">
        <v>112</v>
      </c>
      <c r="C111" s="261">
        <v>0</v>
      </c>
    </row>
    <row r="112" ht="30" customHeight="1" spans="1:3">
      <c r="A112" s="261">
        <v>1010423</v>
      </c>
      <c r="B112" s="261" t="s">
        <v>113</v>
      </c>
      <c r="C112" s="261">
        <v>0</v>
      </c>
    </row>
    <row r="113" ht="30" customHeight="1" spans="1:3">
      <c r="A113" s="261">
        <v>101042303</v>
      </c>
      <c r="B113" s="261" t="s">
        <v>114</v>
      </c>
      <c r="C113" s="261">
        <v>0</v>
      </c>
    </row>
    <row r="114" ht="30" customHeight="1" spans="1:3">
      <c r="A114" s="261">
        <v>101042304</v>
      </c>
      <c r="B114" s="261" t="s">
        <v>115</v>
      </c>
      <c r="C114" s="261">
        <v>0</v>
      </c>
    </row>
    <row r="115" ht="30" customHeight="1" spans="1:3">
      <c r="A115" s="261">
        <v>101042309</v>
      </c>
      <c r="B115" s="261" t="s">
        <v>116</v>
      </c>
      <c r="C115" s="261">
        <v>0</v>
      </c>
    </row>
    <row r="116" ht="30" customHeight="1" spans="1:3">
      <c r="A116" s="261">
        <v>1010424</v>
      </c>
      <c r="B116" s="261" t="s">
        <v>117</v>
      </c>
      <c r="C116" s="261">
        <v>0</v>
      </c>
    </row>
    <row r="117" ht="30" customHeight="1" spans="1:3">
      <c r="A117" s="261">
        <v>101042402</v>
      </c>
      <c r="B117" s="261" t="s">
        <v>118</v>
      </c>
      <c r="C117" s="261">
        <v>0</v>
      </c>
    </row>
    <row r="118" ht="30" customHeight="1" spans="1:3">
      <c r="A118" s="261">
        <v>101042403</v>
      </c>
      <c r="B118" s="261" t="s">
        <v>119</v>
      </c>
      <c r="C118" s="261">
        <v>0</v>
      </c>
    </row>
    <row r="119" ht="30" customHeight="1" spans="1:3">
      <c r="A119" s="261">
        <v>101042404</v>
      </c>
      <c r="B119" s="261" t="s">
        <v>120</v>
      </c>
      <c r="C119" s="261">
        <v>0</v>
      </c>
    </row>
    <row r="120" ht="30" customHeight="1" spans="1:3">
      <c r="A120" s="261">
        <v>101042409</v>
      </c>
      <c r="B120" s="261" t="s">
        <v>121</v>
      </c>
      <c r="C120" s="261">
        <v>0</v>
      </c>
    </row>
    <row r="121" ht="30" customHeight="1" spans="1:3">
      <c r="A121" s="261">
        <v>1010425</v>
      </c>
      <c r="B121" s="261" t="s">
        <v>122</v>
      </c>
      <c r="C121" s="261">
        <v>0</v>
      </c>
    </row>
    <row r="122" ht="30" customHeight="1" spans="1:3">
      <c r="A122" s="261">
        <v>1010426</v>
      </c>
      <c r="B122" s="261" t="s">
        <v>123</v>
      </c>
      <c r="C122" s="261">
        <v>0</v>
      </c>
    </row>
    <row r="123" ht="30" customHeight="1" spans="1:3">
      <c r="A123" s="261">
        <v>101042601</v>
      </c>
      <c r="B123" s="261" t="s">
        <v>124</v>
      </c>
      <c r="C123" s="261">
        <v>0</v>
      </c>
    </row>
    <row r="124" ht="30" customHeight="1" spans="1:3">
      <c r="A124" s="261">
        <v>101042602</v>
      </c>
      <c r="B124" s="261" t="s">
        <v>125</v>
      </c>
      <c r="C124" s="261">
        <v>0</v>
      </c>
    </row>
    <row r="125" ht="30" customHeight="1" spans="1:3">
      <c r="A125" s="261">
        <v>101042609</v>
      </c>
      <c r="B125" s="261" t="s">
        <v>126</v>
      </c>
      <c r="C125" s="261">
        <v>0</v>
      </c>
    </row>
    <row r="126" ht="30" customHeight="1" spans="1:3">
      <c r="A126" s="261">
        <v>1010427</v>
      </c>
      <c r="B126" s="261" t="s">
        <v>127</v>
      </c>
      <c r="C126" s="261">
        <v>0</v>
      </c>
    </row>
    <row r="127" ht="30" customHeight="1" spans="1:3">
      <c r="A127" s="261">
        <v>1010428</v>
      </c>
      <c r="B127" s="261" t="s">
        <v>128</v>
      </c>
      <c r="C127" s="261">
        <v>0</v>
      </c>
    </row>
    <row r="128" ht="30" customHeight="1" spans="1:3">
      <c r="A128" s="261">
        <v>1010429</v>
      </c>
      <c r="B128" s="261" t="s">
        <v>129</v>
      </c>
      <c r="C128" s="261">
        <v>0</v>
      </c>
    </row>
    <row r="129" ht="30" customHeight="1" spans="1:3">
      <c r="A129" s="261">
        <v>1010430</v>
      </c>
      <c r="B129" s="261" t="s">
        <v>130</v>
      </c>
      <c r="C129" s="261">
        <v>0</v>
      </c>
    </row>
    <row r="130" ht="30" customHeight="1" spans="1:3">
      <c r="A130" s="261">
        <v>1010431</v>
      </c>
      <c r="B130" s="261" t="s">
        <v>131</v>
      </c>
      <c r="C130" s="261">
        <v>65</v>
      </c>
    </row>
    <row r="131" ht="30" customHeight="1" spans="1:3">
      <c r="A131" s="261">
        <v>1010432</v>
      </c>
      <c r="B131" s="261" t="s">
        <v>132</v>
      </c>
      <c r="C131" s="261">
        <v>679</v>
      </c>
    </row>
    <row r="132" ht="30" customHeight="1" spans="1:3">
      <c r="A132" s="261">
        <v>1010433</v>
      </c>
      <c r="B132" s="261" t="s">
        <v>133</v>
      </c>
      <c r="C132" s="261">
        <v>4364</v>
      </c>
    </row>
    <row r="133" ht="30" customHeight="1" spans="1:3">
      <c r="A133" s="261">
        <v>101043302</v>
      </c>
      <c r="B133" s="261" t="s">
        <v>134</v>
      </c>
      <c r="C133" s="261">
        <v>0</v>
      </c>
    </row>
    <row r="134" ht="30" customHeight="1" spans="1:3">
      <c r="A134" s="261">
        <v>101043303</v>
      </c>
      <c r="B134" s="261" t="s">
        <v>135</v>
      </c>
      <c r="C134" s="261">
        <v>0</v>
      </c>
    </row>
    <row r="135" ht="30" customHeight="1" spans="1:3">
      <c r="A135" s="261">
        <v>101043304</v>
      </c>
      <c r="B135" s="261" t="s">
        <v>136</v>
      </c>
      <c r="C135" s="261">
        <v>0</v>
      </c>
    </row>
    <row r="136" ht="30" customHeight="1" spans="1:3">
      <c r="A136" s="261">
        <v>101043308</v>
      </c>
      <c r="B136" s="261" t="s">
        <v>137</v>
      </c>
      <c r="C136" s="261">
        <v>0</v>
      </c>
    </row>
    <row r="137" ht="30" customHeight="1" spans="1:3">
      <c r="A137" s="261">
        <v>101043309</v>
      </c>
      <c r="B137" s="261" t="s">
        <v>138</v>
      </c>
      <c r="C137" s="261">
        <v>0</v>
      </c>
    </row>
    <row r="138" ht="30" customHeight="1" spans="1:3">
      <c r="A138" s="261">
        <v>101043310</v>
      </c>
      <c r="B138" s="261" t="s">
        <v>139</v>
      </c>
      <c r="C138" s="261">
        <v>0</v>
      </c>
    </row>
    <row r="139" ht="30" customHeight="1" spans="1:3">
      <c r="A139" s="261">
        <v>101043312</v>
      </c>
      <c r="B139" s="261" t="s">
        <v>140</v>
      </c>
      <c r="C139" s="261">
        <v>0</v>
      </c>
    </row>
    <row r="140" ht="30" customHeight="1" spans="1:3">
      <c r="A140" s="261">
        <v>101043313</v>
      </c>
      <c r="B140" s="261" t="s">
        <v>141</v>
      </c>
      <c r="C140" s="261">
        <v>0</v>
      </c>
    </row>
    <row r="141" ht="30" customHeight="1" spans="1:3">
      <c r="A141" s="261">
        <v>101043314</v>
      </c>
      <c r="B141" s="261" t="s">
        <v>142</v>
      </c>
      <c r="C141" s="261">
        <v>0</v>
      </c>
    </row>
    <row r="142" ht="30" customHeight="1" spans="1:3">
      <c r="A142" s="261">
        <v>101043315</v>
      </c>
      <c r="B142" s="261" t="s">
        <v>143</v>
      </c>
      <c r="C142" s="261">
        <v>0</v>
      </c>
    </row>
    <row r="143" ht="30" customHeight="1" spans="1:3">
      <c r="A143" s="261">
        <v>101043316</v>
      </c>
      <c r="B143" s="261" t="s">
        <v>144</v>
      </c>
      <c r="C143" s="261">
        <v>0</v>
      </c>
    </row>
    <row r="144" ht="30" customHeight="1" spans="1:3">
      <c r="A144" s="261">
        <v>101043317</v>
      </c>
      <c r="B144" s="261" t="s">
        <v>145</v>
      </c>
      <c r="C144" s="261">
        <v>0</v>
      </c>
    </row>
    <row r="145" ht="30" customHeight="1" spans="1:3">
      <c r="A145" s="261">
        <v>101043318</v>
      </c>
      <c r="B145" s="261" t="s">
        <v>146</v>
      </c>
      <c r="C145" s="261">
        <v>0</v>
      </c>
    </row>
    <row r="146" ht="30" customHeight="1" spans="1:3">
      <c r="A146" s="261">
        <v>101043399</v>
      </c>
      <c r="B146" s="261" t="s">
        <v>147</v>
      </c>
      <c r="C146" s="261">
        <v>4364</v>
      </c>
    </row>
    <row r="147" ht="30" customHeight="1" spans="1:3">
      <c r="A147" s="261">
        <v>1010434</v>
      </c>
      <c r="B147" s="261" t="s">
        <v>148</v>
      </c>
      <c r="C147" s="261">
        <v>0</v>
      </c>
    </row>
    <row r="148" ht="30" customHeight="1" spans="1:3">
      <c r="A148" s="261">
        <v>1010435</v>
      </c>
      <c r="B148" s="261" t="s">
        <v>149</v>
      </c>
      <c r="C148" s="261">
        <v>573</v>
      </c>
    </row>
    <row r="149" ht="30" customHeight="1" spans="1:3">
      <c r="A149" s="261">
        <v>101043501</v>
      </c>
      <c r="B149" s="261" t="s">
        <v>150</v>
      </c>
      <c r="C149" s="261">
        <v>0</v>
      </c>
    </row>
    <row r="150" ht="30" customHeight="1" spans="1:3">
      <c r="A150" s="261">
        <v>101043509</v>
      </c>
      <c r="B150" s="261" t="s">
        <v>151</v>
      </c>
      <c r="C150" s="261">
        <v>573</v>
      </c>
    </row>
    <row r="151" ht="30" customHeight="1" spans="1:3">
      <c r="A151" s="261">
        <v>1010436</v>
      </c>
      <c r="B151" s="261" t="s">
        <v>152</v>
      </c>
      <c r="C151" s="261">
        <v>2665</v>
      </c>
    </row>
    <row r="152" ht="30" customHeight="1" spans="1:3">
      <c r="A152" s="261">
        <v>1010439</v>
      </c>
      <c r="B152" s="261" t="s">
        <v>153</v>
      </c>
      <c r="C152" s="261">
        <v>1566</v>
      </c>
    </row>
    <row r="153" ht="30" customHeight="1" spans="1:3">
      <c r="A153" s="261">
        <v>1010440</v>
      </c>
      <c r="B153" s="261" t="s">
        <v>154</v>
      </c>
      <c r="C153" s="261">
        <v>20</v>
      </c>
    </row>
    <row r="154" ht="30" customHeight="1" spans="1:3">
      <c r="A154" s="261">
        <v>101044001</v>
      </c>
      <c r="B154" s="261" t="s">
        <v>155</v>
      </c>
      <c r="C154" s="261">
        <v>11</v>
      </c>
    </row>
    <row r="155" ht="30" customHeight="1" spans="1:3">
      <c r="A155" s="261">
        <v>101044002</v>
      </c>
      <c r="B155" s="261" t="s">
        <v>156</v>
      </c>
      <c r="C155" s="261">
        <v>8</v>
      </c>
    </row>
    <row r="156" ht="30" customHeight="1" spans="1:3">
      <c r="A156" s="261">
        <v>101044003</v>
      </c>
      <c r="B156" s="261" t="s">
        <v>157</v>
      </c>
      <c r="C156" s="261">
        <v>1</v>
      </c>
    </row>
    <row r="157" ht="30" customHeight="1" spans="1:3">
      <c r="A157" s="261">
        <v>101044099</v>
      </c>
      <c r="B157" s="261" t="s">
        <v>158</v>
      </c>
      <c r="C157" s="261">
        <v>0</v>
      </c>
    </row>
    <row r="158" ht="30" customHeight="1" spans="1:3">
      <c r="A158" s="261">
        <v>1010441</v>
      </c>
      <c r="B158" s="261" t="s">
        <v>159</v>
      </c>
      <c r="C158" s="261">
        <v>0</v>
      </c>
    </row>
    <row r="159" ht="30" customHeight="1" spans="1:3">
      <c r="A159" s="261">
        <v>101044101</v>
      </c>
      <c r="B159" s="261" t="s">
        <v>160</v>
      </c>
      <c r="C159" s="261">
        <v>0</v>
      </c>
    </row>
    <row r="160" ht="30" customHeight="1" spans="1:3">
      <c r="A160" s="261">
        <v>101044102</v>
      </c>
      <c r="B160" s="261" t="s">
        <v>161</v>
      </c>
      <c r="C160" s="261">
        <v>0</v>
      </c>
    </row>
    <row r="161" ht="30" customHeight="1" spans="1:3">
      <c r="A161" s="261">
        <v>101044103</v>
      </c>
      <c r="B161" s="261" t="s">
        <v>162</v>
      </c>
      <c r="C161" s="261">
        <v>0</v>
      </c>
    </row>
    <row r="162" ht="30" customHeight="1" spans="1:3">
      <c r="A162" s="261">
        <v>101044199</v>
      </c>
      <c r="B162" s="261" t="s">
        <v>163</v>
      </c>
      <c r="C162" s="261">
        <v>0</v>
      </c>
    </row>
    <row r="163" ht="30" customHeight="1" spans="1:3">
      <c r="A163" s="261">
        <v>1010442</v>
      </c>
      <c r="B163" s="261" t="s">
        <v>164</v>
      </c>
      <c r="C163" s="261">
        <v>0</v>
      </c>
    </row>
    <row r="164" ht="30" customHeight="1" spans="1:3">
      <c r="A164" s="261">
        <v>101044201</v>
      </c>
      <c r="B164" s="261" t="s">
        <v>165</v>
      </c>
      <c r="C164" s="261">
        <v>0</v>
      </c>
    </row>
    <row r="165" ht="30" customHeight="1" spans="1:3">
      <c r="A165" s="261">
        <v>101044202</v>
      </c>
      <c r="B165" s="261" t="s">
        <v>166</v>
      </c>
      <c r="C165" s="261">
        <v>0</v>
      </c>
    </row>
    <row r="166" ht="30" customHeight="1" spans="1:3">
      <c r="A166" s="261">
        <v>101044203</v>
      </c>
      <c r="B166" s="261" t="s">
        <v>167</v>
      </c>
      <c r="C166" s="261">
        <v>0</v>
      </c>
    </row>
    <row r="167" ht="30" customHeight="1" spans="1:3">
      <c r="A167" s="261">
        <v>101044299</v>
      </c>
      <c r="B167" s="261" t="s">
        <v>168</v>
      </c>
      <c r="C167" s="261">
        <v>0</v>
      </c>
    </row>
    <row r="168" ht="30" customHeight="1" spans="1:3">
      <c r="A168" s="261">
        <v>1010443</v>
      </c>
      <c r="B168" s="261" t="s">
        <v>169</v>
      </c>
      <c r="C168" s="261">
        <v>0</v>
      </c>
    </row>
    <row r="169" ht="30" customHeight="1" spans="1:3">
      <c r="A169" s="261">
        <v>101044301</v>
      </c>
      <c r="B169" s="261" t="s">
        <v>170</v>
      </c>
      <c r="C169" s="261">
        <v>0</v>
      </c>
    </row>
    <row r="170" ht="30" customHeight="1" spans="1:3">
      <c r="A170" s="261">
        <v>101044302</v>
      </c>
      <c r="B170" s="261" t="s">
        <v>171</v>
      </c>
      <c r="C170" s="261">
        <v>0</v>
      </c>
    </row>
    <row r="171" ht="30" customHeight="1" spans="1:3">
      <c r="A171" s="261">
        <v>101044303</v>
      </c>
      <c r="B171" s="261" t="s">
        <v>172</v>
      </c>
      <c r="C171" s="261">
        <v>0</v>
      </c>
    </row>
    <row r="172" ht="30" customHeight="1" spans="1:3">
      <c r="A172" s="261">
        <v>101044399</v>
      </c>
      <c r="B172" s="261" t="s">
        <v>173</v>
      </c>
      <c r="C172" s="261">
        <v>0</v>
      </c>
    </row>
    <row r="173" ht="30" customHeight="1" spans="1:3">
      <c r="A173" s="261">
        <v>1010444</v>
      </c>
      <c r="B173" s="261" t="s">
        <v>174</v>
      </c>
      <c r="C173" s="261">
        <v>59</v>
      </c>
    </row>
    <row r="174" ht="30" customHeight="1" spans="1:3">
      <c r="A174" s="261">
        <v>101044401</v>
      </c>
      <c r="B174" s="261" t="s">
        <v>155</v>
      </c>
      <c r="C174" s="261">
        <v>0</v>
      </c>
    </row>
    <row r="175" ht="30" customHeight="1" spans="1:3">
      <c r="A175" s="261">
        <v>101044402</v>
      </c>
      <c r="B175" s="261" t="s">
        <v>156</v>
      </c>
      <c r="C175" s="261">
        <v>42</v>
      </c>
    </row>
    <row r="176" ht="30" customHeight="1" spans="1:3">
      <c r="A176" s="261">
        <v>101044403</v>
      </c>
      <c r="B176" s="261" t="s">
        <v>157</v>
      </c>
      <c r="C176" s="261">
        <v>13</v>
      </c>
    </row>
    <row r="177" ht="30" customHeight="1" spans="1:3">
      <c r="A177" s="261">
        <v>101044499</v>
      </c>
      <c r="B177" s="261" t="s">
        <v>158</v>
      </c>
      <c r="C177" s="261">
        <v>4</v>
      </c>
    </row>
    <row r="178" ht="30" customHeight="1" spans="1:3">
      <c r="A178" s="261">
        <v>1010445</v>
      </c>
      <c r="B178" s="261" t="s">
        <v>175</v>
      </c>
      <c r="C178" s="261">
        <v>0</v>
      </c>
    </row>
    <row r="179" ht="30" customHeight="1" spans="1:3">
      <c r="A179" s="261">
        <v>101044501</v>
      </c>
      <c r="B179" s="261" t="s">
        <v>160</v>
      </c>
      <c r="C179" s="261">
        <v>0</v>
      </c>
    </row>
    <row r="180" ht="30" customHeight="1" spans="1:3">
      <c r="A180" s="261">
        <v>101044502</v>
      </c>
      <c r="B180" s="261" t="s">
        <v>161</v>
      </c>
      <c r="C180" s="261">
        <v>0</v>
      </c>
    </row>
    <row r="181" ht="30" customHeight="1" spans="1:3">
      <c r="A181" s="261">
        <v>101044503</v>
      </c>
      <c r="B181" s="261" t="s">
        <v>162</v>
      </c>
      <c r="C181" s="261">
        <v>0</v>
      </c>
    </row>
    <row r="182" ht="30" customHeight="1" spans="1:3">
      <c r="A182" s="261">
        <v>101044599</v>
      </c>
      <c r="B182" s="261" t="s">
        <v>163</v>
      </c>
      <c r="C182" s="261">
        <v>0</v>
      </c>
    </row>
    <row r="183" ht="30" customHeight="1" spans="1:3">
      <c r="A183" s="261">
        <v>1010446</v>
      </c>
      <c r="B183" s="261" t="s">
        <v>176</v>
      </c>
      <c r="C183" s="261">
        <v>0</v>
      </c>
    </row>
    <row r="184" ht="30" customHeight="1" spans="1:3">
      <c r="A184" s="261">
        <v>101044601</v>
      </c>
      <c r="B184" s="261" t="s">
        <v>165</v>
      </c>
      <c r="C184" s="261">
        <v>0</v>
      </c>
    </row>
    <row r="185" ht="30" customHeight="1" spans="1:3">
      <c r="A185" s="261">
        <v>101044602</v>
      </c>
      <c r="B185" s="261" t="s">
        <v>166</v>
      </c>
      <c r="C185" s="261">
        <v>0</v>
      </c>
    </row>
    <row r="186" ht="30" customHeight="1" spans="1:3">
      <c r="A186" s="261">
        <v>101044603</v>
      </c>
      <c r="B186" s="261" t="s">
        <v>167</v>
      </c>
      <c r="C186" s="261">
        <v>0</v>
      </c>
    </row>
    <row r="187" ht="30" customHeight="1" spans="1:3">
      <c r="A187" s="261">
        <v>101044699</v>
      </c>
      <c r="B187" s="261" t="s">
        <v>168</v>
      </c>
      <c r="C187" s="261">
        <v>0</v>
      </c>
    </row>
    <row r="188" ht="30" customHeight="1" spans="1:3">
      <c r="A188" s="261">
        <v>1010447</v>
      </c>
      <c r="B188" s="261" t="s">
        <v>177</v>
      </c>
      <c r="C188" s="261">
        <v>0</v>
      </c>
    </row>
    <row r="189" ht="30" customHeight="1" spans="1:3">
      <c r="A189" s="261">
        <v>101044701</v>
      </c>
      <c r="B189" s="261" t="s">
        <v>170</v>
      </c>
      <c r="C189" s="261">
        <v>0</v>
      </c>
    </row>
    <row r="190" ht="30" customHeight="1" spans="1:3">
      <c r="A190" s="261">
        <v>101044702</v>
      </c>
      <c r="B190" s="261" t="s">
        <v>171</v>
      </c>
      <c r="C190" s="261">
        <v>0</v>
      </c>
    </row>
    <row r="191" ht="30" customHeight="1" spans="1:3">
      <c r="A191" s="261">
        <v>101044703</v>
      </c>
      <c r="B191" s="261" t="s">
        <v>172</v>
      </c>
      <c r="C191" s="261">
        <v>0</v>
      </c>
    </row>
    <row r="192" ht="30" customHeight="1" spans="1:3">
      <c r="A192" s="261">
        <v>101044799</v>
      </c>
      <c r="B192" s="261" t="s">
        <v>173</v>
      </c>
      <c r="C192" s="261">
        <v>0</v>
      </c>
    </row>
    <row r="193" ht="30" customHeight="1" spans="1:3">
      <c r="A193" s="261">
        <v>1010448</v>
      </c>
      <c r="B193" s="261" t="s">
        <v>178</v>
      </c>
      <c r="C193" s="261">
        <v>0</v>
      </c>
    </row>
    <row r="194" ht="30" customHeight="1" spans="1:3">
      <c r="A194" s="261">
        <v>101044801</v>
      </c>
      <c r="B194" s="261" t="s">
        <v>179</v>
      </c>
      <c r="C194" s="261">
        <v>0</v>
      </c>
    </row>
    <row r="195" ht="30" customHeight="1" spans="1:3">
      <c r="A195" s="261">
        <v>101044802</v>
      </c>
      <c r="B195" s="261" t="s">
        <v>180</v>
      </c>
      <c r="C195" s="261">
        <v>0</v>
      </c>
    </row>
    <row r="196" ht="30" customHeight="1" spans="1:3">
      <c r="A196" s="261">
        <v>101044803</v>
      </c>
      <c r="B196" s="261" t="s">
        <v>181</v>
      </c>
      <c r="C196" s="261">
        <v>0</v>
      </c>
    </row>
    <row r="197" ht="30" customHeight="1" spans="1:3">
      <c r="A197" s="261">
        <v>101044899</v>
      </c>
      <c r="B197" s="261" t="s">
        <v>182</v>
      </c>
      <c r="C197" s="261">
        <v>0</v>
      </c>
    </row>
    <row r="198" ht="30" customHeight="1" spans="1:3">
      <c r="A198" s="261">
        <v>1010449</v>
      </c>
      <c r="B198" s="261" t="s">
        <v>183</v>
      </c>
      <c r="C198" s="261">
        <v>20</v>
      </c>
    </row>
    <row r="199" ht="30" customHeight="1" spans="1:3">
      <c r="A199" s="261">
        <v>101044901</v>
      </c>
      <c r="B199" s="261" t="s">
        <v>179</v>
      </c>
      <c r="C199" s="261">
        <v>1</v>
      </c>
    </row>
    <row r="200" ht="30" customHeight="1" spans="1:3">
      <c r="A200" s="261">
        <v>101044902</v>
      </c>
      <c r="B200" s="261" t="s">
        <v>180</v>
      </c>
      <c r="C200" s="261">
        <v>19</v>
      </c>
    </row>
    <row r="201" ht="30" customHeight="1" spans="1:3">
      <c r="A201" s="261">
        <v>101044903</v>
      </c>
      <c r="B201" s="261" t="s">
        <v>181</v>
      </c>
      <c r="C201" s="261">
        <v>0</v>
      </c>
    </row>
    <row r="202" ht="30" customHeight="1" spans="1:3">
      <c r="A202" s="261">
        <v>101044999</v>
      </c>
      <c r="B202" s="261" t="s">
        <v>182</v>
      </c>
      <c r="C202" s="261">
        <v>0</v>
      </c>
    </row>
    <row r="203" ht="30" customHeight="1" spans="1:3">
      <c r="A203" s="261">
        <v>1010450</v>
      </c>
      <c r="B203" s="261" t="s">
        <v>184</v>
      </c>
      <c r="C203" s="261">
        <v>56</v>
      </c>
    </row>
    <row r="204" ht="30" customHeight="1" spans="1:3">
      <c r="A204" s="261">
        <v>101045001</v>
      </c>
      <c r="B204" s="261" t="s">
        <v>185</v>
      </c>
      <c r="C204" s="261">
        <v>55</v>
      </c>
    </row>
    <row r="205" ht="30" customHeight="1" spans="1:3">
      <c r="A205" s="261">
        <v>101045002</v>
      </c>
      <c r="B205" s="261" t="s">
        <v>186</v>
      </c>
      <c r="C205" s="261">
        <v>1</v>
      </c>
    </row>
    <row r="206" ht="30" customHeight="1" spans="1:3">
      <c r="A206" s="261">
        <v>101045003</v>
      </c>
      <c r="B206" s="261" t="s">
        <v>187</v>
      </c>
      <c r="C206" s="261">
        <v>0</v>
      </c>
    </row>
    <row r="207" ht="30" customHeight="1" spans="1:3">
      <c r="A207" s="261">
        <v>10105</v>
      </c>
      <c r="B207" s="261" t="s">
        <v>188</v>
      </c>
      <c r="C207" s="261">
        <v>0</v>
      </c>
    </row>
    <row r="208" ht="30" customHeight="1" spans="1:3">
      <c r="A208" s="261">
        <v>1010501</v>
      </c>
      <c r="B208" s="261" t="s">
        <v>189</v>
      </c>
      <c r="C208" s="261">
        <v>0</v>
      </c>
    </row>
    <row r="209" ht="30" customHeight="1" spans="1:3">
      <c r="A209" s="261">
        <v>1010502</v>
      </c>
      <c r="B209" s="261" t="s">
        <v>190</v>
      </c>
      <c r="C209" s="261">
        <v>0</v>
      </c>
    </row>
    <row r="210" ht="30" customHeight="1" spans="1:3">
      <c r="A210" s="261">
        <v>1010503</v>
      </c>
      <c r="B210" s="261" t="s">
        <v>191</v>
      </c>
      <c r="C210" s="261">
        <v>0</v>
      </c>
    </row>
    <row r="211" ht="30" customHeight="1" spans="1:3">
      <c r="A211" s="261">
        <v>1010504</v>
      </c>
      <c r="B211" s="261" t="s">
        <v>192</v>
      </c>
      <c r="C211" s="261">
        <v>0</v>
      </c>
    </row>
    <row r="212" ht="30" customHeight="1" spans="1:3">
      <c r="A212" s="261">
        <v>1010505</v>
      </c>
      <c r="B212" s="261" t="s">
        <v>193</v>
      </c>
      <c r="C212" s="261">
        <v>0</v>
      </c>
    </row>
    <row r="213" ht="30" customHeight="1" spans="1:3">
      <c r="A213" s="261">
        <v>1010506</v>
      </c>
      <c r="B213" s="261" t="s">
        <v>194</v>
      </c>
      <c r="C213" s="261">
        <v>0</v>
      </c>
    </row>
    <row r="214" ht="30" customHeight="1" spans="1:3">
      <c r="A214" s="261">
        <v>1010507</v>
      </c>
      <c r="B214" s="261" t="s">
        <v>195</v>
      </c>
      <c r="C214" s="261">
        <v>0</v>
      </c>
    </row>
    <row r="215" ht="30" customHeight="1" spans="1:3">
      <c r="A215" s="261">
        <v>1010508</v>
      </c>
      <c r="B215" s="261" t="s">
        <v>196</v>
      </c>
      <c r="C215" s="261">
        <v>0</v>
      </c>
    </row>
    <row r="216" ht="30" customHeight="1" spans="1:3">
      <c r="A216" s="261">
        <v>1010509</v>
      </c>
      <c r="B216" s="261" t="s">
        <v>197</v>
      </c>
      <c r="C216" s="261">
        <v>0</v>
      </c>
    </row>
    <row r="217" ht="30" customHeight="1" spans="1:3">
      <c r="A217" s="261">
        <v>1010510</v>
      </c>
      <c r="B217" s="261" t="s">
        <v>198</v>
      </c>
      <c r="C217" s="261">
        <v>0</v>
      </c>
    </row>
    <row r="218" ht="30" customHeight="1" spans="1:3">
      <c r="A218" s="261">
        <v>1010511</v>
      </c>
      <c r="B218" s="261" t="s">
        <v>199</v>
      </c>
      <c r="C218" s="261">
        <v>0</v>
      </c>
    </row>
    <row r="219" ht="30" customHeight="1" spans="1:3">
      <c r="A219" s="261">
        <v>1010512</v>
      </c>
      <c r="B219" s="261" t="s">
        <v>200</v>
      </c>
      <c r="C219" s="261">
        <v>0</v>
      </c>
    </row>
    <row r="220" ht="30" customHeight="1" spans="1:3">
      <c r="A220" s="261">
        <v>1010513</v>
      </c>
      <c r="B220" s="261" t="s">
        <v>201</v>
      </c>
      <c r="C220" s="261">
        <v>0</v>
      </c>
    </row>
    <row r="221" ht="30" customHeight="1" spans="1:3">
      <c r="A221" s="261">
        <v>1010514</v>
      </c>
      <c r="B221" s="261" t="s">
        <v>202</v>
      </c>
      <c r="C221" s="261">
        <v>0</v>
      </c>
    </row>
    <row r="222" ht="30" customHeight="1" spans="1:3">
      <c r="A222" s="261">
        <v>1010515</v>
      </c>
      <c r="B222" s="261" t="s">
        <v>203</v>
      </c>
      <c r="C222" s="261">
        <v>0</v>
      </c>
    </row>
    <row r="223" ht="30" customHeight="1" spans="1:3">
      <c r="A223" s="261">
        <v>1010516</v>
      </c>
      <c r="B223" s="261" t="s">
        <v>204</v>
      </c>
      <c r="C223" s="261">
        <v>0</v>
      </c>
    </row>
    <row r="224" ht="30" customHeight="1" spans="1:3">
      <c r="A224" s="261">
        <v>1010517</v>
      </c>
      <c r="B224" s="261" t="s">
        <v>205</v>
      </c>
      <c r="C224" s="261">
        <v>0</v>
      </c>
    </row>
    <row r="225" ht="30" customHeight="1" spans="1:3">
      <c r="A225" s="261">
        <v>1010518</v>
      </c>
      <c r="B225" s="261" t="s">
        <v>206</v>
      </c>
      <c r="C225" s="261">
        <v>0</v>
      </c>
    </row>
    <row r="226" ht="30" customHeight="1" spans="1:3">
      <c r="A226" s="261">
        <v>1010519</v>
      </c>
      <c r="B226" s="261" t="s">
        <v>207</v>
      </c>
      <c r="C226" s="261">
        <v>0</v>
      </c>
    </row>
    <row r="227" ht="30" customHeight="1" spans="1:3">
      <c r="A227" s="261">
        <v>1010520</v>
      </c>
      <c r="B227" s="261" t="s">
        <v>208</v>
      </c>
      <c r="C227" s="261">
        <v>0</v>
      </c>
    </row>
    <row r="228" ht="30" customHeight="1" spans="1:3">
      <c r="A228" s="261">
        <v>1010521</v>
      </c>
      <c r="B228" s="261" t="s">
        <v>209</v>
      </c>
      <c r="C228" s="261">
        <v>0</v>
      </c>
    </row>
    <row r="229" ht="30" customHeight="1" spans="1:3">
      <c r="A229" s="261">
        <v>1010522</v>
      </c>
      <c r="B229" s="261" t="s">
        <v>210</v>
      </c>
      <c r="C229" s="261">
        <v>0</v>
      </c>
    </row>
    <row r="230" ht="30" customHeight="1" spans="1:3">
      <c r="A230" s="261">
        <v>1010523</v>
      </c>
      <c r="B230" s="261" t="s">
        <v>211</v>
      </c>
      <c r="C230" s="261">
        <v>0</v>
      </c>
    </row>
    <row r="231" ht="30" customHeight="1" spans="1:3">
      <c r="A231" s="261">
        <v>101052303</v>
      </c>
      <c r="B231" s="261" t="s">
        <v>212</v>
      </c>
      <c r="C231" s="261">
        <v>0</v>
      </c>
    </row>
    <row r="232" ht="30" customHeight="1" spans="1:3">
      <c r="A232" s="261">
        <v>101052304</v>
      </c>
      <c r="B232" s="261" t="s">
        <v>213</v>
      </c>
      <c r="C232" s="261">
        <v>0</v>
      </c>
    </row>
    <row r="233" ht="30" customHeight="1" spans="1:3">
      <c r="A233" s="261">
        <v>101052309</v>
      </c>
      <c r="B233" s="261" t="s">
        <v>214</v>
      </c>
      <c r="C233" s="261">
        <v>0</v>
      </c>
    </row>
    <row r="234" ht="30" customHeight="1" spans="1:3">
      <c r="A234" s="261">
        <v>1010524</v>
      </c>
      <c r="B234" s="261" t="s">
        <v>215</v>
      </c>
      <c r="C234" s="261">
        <v>0</v>
      </c>
    </row>
    <row r="235" ht="30" customHeight="1" spans="1:3">
      <c r="A235" s="261">
        <v>101052401</v>
      </c>
      <c r="B235" s="261" t="s">
        <v>216</v>
      </c>
      <c r="C235" s="261">
        <v>0</v>
      </c>
    </row>
    <row r="236" ht="30" customHeight="1" spans="1:3">
      <c r="A236" s="261">
        <v>101052409</v>
      </c>
      <c r="B236" s="261" t="s">
        <v>217</v>
      </c>
      <c r="C236" s="261">
        <v>0</v>
      </c>
    </row>
    <row r="237" ht="30" customHeight="1" spans="1:3">
      <c r="A237" s="261">
        <v>1010525</v>
      </c>
      <c r="B237" s="261" t="s">
        <v>218</v>
      </c>
      <c r="C237" s="261">
        <v>0</v>
      </c>
    </row>
    <row r="238" ht="30" customHeight="1" spans="1:3">
      <c r="A238" s="261">
        <v>1010526</v>
      </c>
      <c r="B238" s="261" t="s">
        <v>219</v>
      </c>
      <c r="C238" s="261">
        <v>0</v>
      </c>
    </row>
    <row r="239" ht="30" customHeight="1" spans="1:3">
      <c r="A239" s="261">
        <v>101052601</v>
      </c>
      <c r="B239" s="261" t="s">
        <v>220</v>
      </c>
      <c r="C239" s="261">
        <v>0</v>
      </c>
    </row>
    <row r="240" ht="30" customHeight="1" spans="1:3">
      <c r="A240" s="261">
        <v>101052602</v>
      </c>
      <c r="B240" s="261" t="s">
        <v>221</v>
      </c>
      <c r="C240" s="261">
        <v>0</v>
      </c>
    </row>
    <row r="241" ht="30" customHeight="1" spans="1:3">
      <c r="A241" s="261">
        <v>101052609</v>
      </c>
      <c r="B241" s="261" t="s">
        <v>222</v>
      </c>
      <c r="C241" s="261">
        <v>0</v>
      </c>
    </row>
    <row r="242" ht="30" customHeight="1" spans="1:3">
      <c r="A242" s="261">
        <v>1010527</v>
      </c>
      <c r="B242" s="261" t="s">
        <v>223</v>
      </c>
      <c r="C242" s="261">
        <v>0</v>
      </c>
    </row>
    <row r="243" ht="30" customHeight="1" spans="1:3">
      <c r="A243" s="261">
        <v>1010528</v>
      </c>
      <c r="B243" s="261" t="s">
        <v>224</v>
      </c>
      <c r="C243" s="261">
        <v>0</v>
      </c>
    </row>
    <row r="244" ht="30" customHeight="1" spans="1:3">
      <c r="A244" s="261">
        <v>1010529</v>
      </c>
      <c r="B244" s="261" t="s">
        <v>225</v>
      </c>
      <c r="C244" s="261">
        <v>0</v>
      </c>
    </row>
    <row r="245" ht="30" customHeight="1" spans="1:3">
      <c r="A245" s="261">
        <v>1010530</v>
      </c>
      <c r="B245" s="261" t="s">
        <v>226</v>
      </c>
      <c r="C245" s="261">
        <v>0</v>
      </c>
    </row>
    <row r="246" ht="30" customHeight="1" spans="1:3">
      <c r="A246" s="261">
        <v>1010531</v>
      </c>
      <c r="B246" s="261" t="s">
        <v>227</v>
      </c>
      <c r="C246" s="261">
        <v>0</v>
      </c>
    </row>
    <row r="247" ht="30" customHeight="1" spans="1:3">
      <c r="A247" s="261">
        <v>1010532</v>
      </c>
      <c r="B247" s="261" t="s">
        <v>228</v>
      </c>
      <c r="C247" s="261">
        <v>0</v>
      </c>
    </row>
    <row r="248" ht="30" customHeight="1" spans="1:3">
      <c r="A248" s="261">
        <v>101053201</v>
      </c>
      <c r="B248" s="261" t="s">
        <v>229</v>
      </c>
      <c r="C248" s="261">
        <v>0</v>
      </c>
    </row>
    <row r="249" ht="30" customHeight="1" spans="1:3">
      <c r="A249" s="261">
        <v>101053202</v>
      </c>
      <c r="B249" s="261" t="s">
        <v>230</v>
      </c>
      <c r="C249" s="261">
        <v>0</v>
      </c>
    </row>
    <row r="250" ht="30" customHeight="1" spans="1:3">
      <c r="A250" s="261">
        <v>101053203</v>
      </c>
      <c r="B250" s="261" t="s">
        <v>231</v>
      </c>
      <c r="C250" s="261">
        <v>0</v>
      </c>
    </row>
    <row r="251" ht="30" customHeight="1" spans="1:3">
      <c r="A251" s="261">
        <v>101053205</v>
      </c>
      <c r="B251" s="261" t="s">
        <v>232</v>
      </c>
      <c r="C251" s="261">
        <v>0</v>
      </c>
    </row>
    <row r="252" ht="30" customHeight="1" spans="1:3">
      <c r="A252" s="261">
        <v>101053206</v>
      </c>
      <c r="B252" s="261" t="s">
        <v>233</v>
      </c>
      <c r="C252" s="261">
        <v>0</v>
      </c>
    </row>
    <row r="253" ht="30" customHeight="1" spans="1:3">
      <c r="A253" s="261">
        <v>101053215</v>
      </c>
      <c r="B253" s="261" t="s">
        <v>234</v>
      </c>
      <c r="C253" s="261">
        <v>0</v>
      </c>
    </row>
    <row r="254" ht="30" customHeight="1" spans="1:3">
      <c r="A254" s="261">
        <v>101053216</v>
      </c>
      <c r="B254" s="261" t="s">
        <v>235</v>
      </c>
      <c r="C254" s="261">
        <v>0</v>
      </c>
    </row>
    <row r="255" ht="30" customHeight="1" spans="1:3">
      <c r="A255" s="261">
        <v>101053218</v>
      </c>
      <c r="B255" s="261" t="s">
        <v>236</v>
      </c>
      <c r="C255" s="261">
        <v>0</v>
      </c>
    </row>
    <row r="256" ht="30" customHeight="1" spans="1:3">
      <c r="A256" s="261">
        <v>101053299</v>
      </c>
      <c r="B256" s="261" t="s">
        <v>237</v>
      </c>
      <c r="C256" s="261">
        <v>0</v>
      </c>
    </row>
    <row r="257" ht="30" customHeight="1" spans="1:3">
      <c r="A257" s="261">
        <v>1010533</v>
      </c>
      <c r="B257" s="261" t="s">
        <v>238</v>
      </c>
      <c r="C257" s="261">
        <v>0</v>
      </c>
    </row>
    <row r="258" ht="30" customHeight="1" spans="1:3">
      <c r="A258" s="261">
        <v>1010534</v>
      </c>
      <c r="B258" s="261" t="s">
        <v>239</v>
      </c>
      <c r="C258" s="261">
        <v>0</v>
      </c>
    </row>
    <row r="259" ht="30" customHeight="1" spans="1:3">
      <c r="A259" s="261">
        <v>1010535</v>
      </c>
      <c r="B259" s="261" t="s">
        <v>240</v>
      </c>
      <c r="C259" s="261">
        <v>0</v>
      </c>
    </row>
    <row r="260" ht="30" customHeight="1" spans="1:3">
      <c r="A260" s="261">
        <v>101053501</v>
      </c>
      <c r="B260" s="261" t="s">
        <v>241</v>
      </c>
      <c r="C260" s="261">
        <v>0</v>
      </c>
    </row>
    <row r="261" ht="30" customHeight="1" spans="1:3">
      <c r="A261" s="261">
        <v>101053502</v>
      </c>
      <c r="B261" s="261" t="s">
        <v>242</v>
      </c>
      <c r="C261" s="261">
        <v>0</v>
      </c>
    </row>
    <row r="262" ht="30" customHeight="1" spans="1:3">
      <c r="A262" s="261">
        <v>101053503</v>
      </c>
      <c r="B262" s="261" t="s">
        <v>243</v>
      </c>
      <c r="C262" s="261">
        <v>0</v>
      </c>
    </row>
    <row r="263" ht="30" customHeight="1" spans="1:3">
      <c r="A263" s="261">
        <v>101053599</v>
      </c>
      <c r="B263" s="261" t="s">
        <v>244</v>
      </c>
      <c r="C263" s="261">
        <v>0</v>
      </c>
    </row>
    <row r="264" ht="30" customHeight="1" spans="1:3">
      <c r="A264" s="261">
        <v>1010536</v>
      </c>
      <c r="B264" s="261" t="s">
        <v>245</v>
      </c>
      <c r="C264" s="261">
        <v>0</v>
      </c>
    </row>
    <row r="265" ht="30" customHeight="1" spans="1:3">
      <c r="A265" s="261">
        <v>101053601</v>
      </c>
      <c r="B265" s="261" t="s">
        <v>246</v>
      </c>
      <c r="C265" s="261">
        <v>0</v>
      </c>
    </row>
    <row r="266" ht="30" customHeight="1" spans="1:3">
      <c r="A266" s="261">
        <v>101053602</v>
      </c>
      <c r="B266" s="261" t="s">
        <v>247</v>
      </c>
      <c r="C266" s="261">
        <v>0</v>
      </c>
    </row>
    <row r="267" ht="30" customHeight="1" spans="1:3">
      <c r="A267" s="261">
        <v>101053603</v>
      </c>
      <c r="B267" s="261" t="s">
        <v>248</v>
      </c>
      <c r="C267" s="261">
        <v>0</v>
      </c>
    </row>
    <row r="268" ht="30" customHeight="1" spans="1:3">
      <c r="A268" s="261">
        <v>101053699</v>
      </c>
      <c r="B268" s="261" t="s">
        <v>249</v>
      </c>
      <c r="C268" s="261">
        <v>0</v>
      </c>
    </row>
    <row r="269" ht="30" customHeight="1" spans="1:3">
      <c r="A269" s="261">
        <v>1010599</v>
      </c>
      <c r="B269" s="261" t="s">
        <v>250</v>
      </c>
      <c r="C269" s="261">
        <v>0</v>
      </c>
    </row>
    <row r="270" ht="30" customHeight="1" spans="1:3">
      <c r="A270" s="261">
        <v>10106</v>
      </c>
      <c r="B270" s="261" t="s">
        <v>251</v>
      </c>
      <c r="C270" s="261">
        <v>4990</v>
      </c>
    </row>
    <row r="271" ht="30" customHeight="1" spans="1:3">
      <c r="A271" s="261">
        <v>1010601</v>
      </c>
      <c r="B271" s="261" t="s">
        <v>252</v>
      </c>
      <c r="C271" s="261">
        <v>4990</v>
      </c>
    </row>
    <row r="272" ht="30" customHeight="1" spans="1:3">
      <c r="A272" s="261">
        <v>101060101</v>
      </c>
      <c r="B272" s="261" t="s">
        <v>253</v>
      </c>
      <c r="C272" s="261">
        <v>0</v>
      </c>
    </row>
    <row r="273" ht="30" customHeight="1" spans="1:3">
      <c r="A273" s="261">
        <v>101060102</v>
      </c>
      <c r="B273" s="261" t="s">
        <v>254</v>
      </c>
      <c r="C273" s="261">
        <v>0</v>
      </c>
    </row>
    <row r="274" ht="30" customHeight="1" spans="1:3">
      <c r="A274" s="261">
        <v>101060109</v>
      </c>
      <c r="B274" s="261" t="s">
        <v>255</v>
      </c>
      <c r="C274" s="261">
        <v>4990</v>
      </c>
    </row>
    <row r="275" ht="30" customHeight="1" spans="1:3">
      <c r="A275" s="261">
        <v>1010620</v>
      </c>
      <c r="B275" s="261" t="s">
        <v>256</v>
      </c>
      <c r="C275" s="261">
        <v>0</v>
      </c>
    </row>
    <row r="276" ht="30" customHeight="1" spans="1:3">
      <c r="A276" s="261">
        <v>10107</v>
      </c>
      <c r="B276" s="261" t="s">
        <v>257</v>
      </c>
      <c r="C276" s="261">
        <v>7069</v>
      </c>
    </row>
    <row r="277" ht="30" customHeight="1" spans="1:3">
      <c r="A277" s="261">
        <v>1010701</v>
      </c>
      <c r="B277" s="261" t="s">
        <v>258</v>
      </c>
      <c r="C277" s="261">
        <v>0</v>
      </c>
    </row>
    <row r="278" ht="30" customHeight="1" spans="1:3">
      <c r="A278" s="261">
        <v>1010719</v>
      </c>
      <c r="B278" s="261" t="s">
        <v>259</v>
      </c>
      <c r="C278" s="261">
        <v>7069</v>
      </c>
    </row>
    <row r="279" ht="30" customHeight="1" spans="1:3">
      <c r="A279" s="261">
        <v>1010720</v>
      </c>
      <c r="B279" s="261" t="s">
        <v>260</v>
      </c>
      <c r="C279" s="261">
        <v>0</v>
      </c>
    </row>
    <row r="280" ht="30" customHeight="1" spans="1:3">
      <c r="A280" s="261">
        <v>10109</v>
      </c>
      <c r="B280" s="261" t="s">
        <v>261</v>
      </c>
      <c r="C280" s="261">
        <v>18974</v>
      </c>
    </row>
    <row r="281" ht="30" customHeight="1" spans="1:3">
      <c r="A281" s="261">
        <v>1010901</v>
      </c>
      <c r="B281" s="261" t="s">
        <v>262</v>
      </c>
      <c r="C281" s="261">
        <v>2436</v>
      </c>
    </row>
    <row r="282" ht="30" customHeight="1" spans="1:3">
      <c r="A282" s="261">
        <v>101090101</v>
      </c>
      <c r="B282" s="261" t="s">
        <v>263</v>
      </c>
      <c r="C282" s="261">
        <v>0</v>
      </c>
    </row>
    <row r="283" ht="30" customHeight="1" spans="1:3">
      <c r="A283" s="261">
        <v>101090109</v>
      </c>
      <c r="B283" s="261" t="s">
        <v>264</v>
      </c>
      <c r="C283" s="261">
        <v>2436</v>
      </c>
    </row>
    <row r="284" ht="30" customHeight="1" spans="1:3">
      <c r="A284" s="261">
        <v>1010902</v>
      </c>
      <c r="B284" s="261" t="s">
        <v>265</v>
      </c>
      <c r="C284" s="261">
        <v>279</v>
      </c>
    </row>
    <row r="285" ht="30" customHeight="1" spans="1:3">
      <c r="A285" s="261">
        <v>1010903</v>
      </c>
      <c r="B285" s="261" t="s">
        <v>266</v>
      </c>
      <c r="C285" s="261">
        <v>9040</v>
      </c>
    </row>
    <row r="286" ht="30" customHeight="1" spans="1:3">
      <c r="A286" s="261">
        <v>1010904</v>
      </c>
      <c r="B286" s="261" t="s">
        <v>267</v>
      </c>
      <c r="C286" s="261">
        <v>0</v>
      </c>
    </row>
    <row r="287" ht="30" customHeight="1" spans="1:3">
      <c r="A287" s="261">
        <v>1010905</v>
      </c>
      <c r="B287" s="261" t="s">
        <v>268</v>
      </c>
      <c r="C287" s="261">
        <v>338</v>
      </c>
    </row>
    <row r="288" ht="30" customHeight="1" spans="1:3">
      <c r="A288" s="261">
        <v>1010906</v>
      </c>
      <c r="B288" s="261" t="s">
        <v>269</v>
      </c>
      <c r="C288" s="261">
        <v>4169</v>
      </c>
    </row>
    <row r="289" ht="30" customHeight="1" spans="1:3">
      <c r="A289" s="261">
        <v>1010918</v>
      </c>
      <c r="B289" s="261" t="s">
        <v>270</v>
      </c>
      <c r="C289" s="261">
        <v>0</v>
      </c>
    </row>
    <row r="290" ht="30" customHeight="1" spans="1:3">
      <c r="A290" s="261">
        <v>1010919</v>
      </c>
      <c r="B290" s="261" t="s">
        <v>271</v>
      </c>
      <c r="C290" s="261">
        <v>2694</v>
      </c>
    </row>
    <row r="291" ht="30" customHeight="1" spans="1:3">
      <c r="A291" s="261">
        <v>1010920</v>
      </c>
      <c r="B291" s="261" t="s">
        <v>272</v>
      </c>
      <c r="C291" s="261">
        <v>18</v>
      </c>
    </row>
    <row r="292" ht="30" customHeight="1" spans="1:3">
      <c r="A292" s="261">
        <v>1010921</v>
      </c>
      <c r="B292" s="261" t="s">
        <v>273</v>
      </c>
      <c r="C292" s="261">
        <v>0</v>
      </c>
    </row>
    <row r="293" ht="30" customHeight="1" spans="1:3">
      <c r="A293" s="261">
        <v>1010922</v>
      </c>
      <c r="B293" s="261" t="s">
        <v>274</v>
      </c>
      <c r="C293" s="261">
        <v>0</v>
      </c>
    </row>
    <row r="294" ht="30" customHeight="1" spans="1:3">
      <c r="A294" s="261">
        <v>10110</v>
      </c>
      <c r="B294" s="261" t="s">
        <v>275</v>
      </c>
      <c r="C294" s="261">
        <v>11384</v>
      </c>
    </row>
    <row r="295" ht="30" customHeight="1" spans="1:3">
      <c r="A295" s="261">
        <v>1011001</v>
      </c>
      <c r="B295" s="261" t="s">
        <v>276</v>
      </c>
      <c r="C295" s="261">
        <v>2123</v>
      </c>
    </row>
    <row r="296" ht="30" customHeight="1" spans="1:3">
      <c r="A296" s="261">
        <v>1011002</v>
      </c>
      <c r="B296" s="261" t="s">
        <v>277</v>
      </c>
      <c r="C296" s="261">
        <v>162</v>
      </c>
    </row>
    <row r="297" ht="30" customHeight="1" spans="1:3">
      <c r="A297" s="261">
        <v>1011003</v>
      </c>
      <c r="B297" s="261" t="s">
        <v>278</v>
      </c>
      <c r="C297" s="261">
        <v>7688</v>
      </c>
    </row>
    <row r="298" ht="30" customHeight="1" spans="1:3">
      <c r="A298" s="261">
        <v>1011004</v>
      </c>
      <c r="B298" s="261" t="s">
        <v>279</v>
      </c>
      <c r="C298" s="261">
        <v>0</v>
      </c>
    </row>
    <row r="299" ht="30" customHeight="1" spans="1:3">
      <c r="A299" s="261">
        <v>1011005</v>
      </c>
      <c r="B299" s="261" t="s">
        <v>280</v>
      </c>
      <c r="C299" s="261">
        <v>293</v>
      </c>
    </row>
    <row r="300" ht="30" customHeight="1" spans="1:3">
      <c r="A300" s="261">
        <v>1011006</v>
      </c>
      <c r="B300" s="261" t="s">
        <v>281</v>
      </c>
      <c r="C300" s="261">
        <v>732</v>
      </c>
    </row>
    <row r="301" ht="30" customHeight="1" spans="1:3">
      <c r="A301" s="261">
        <v>1011019</v>
      </c>
      <c r="B301" s="261" t="s">
        <v>282</v>
      </c>
      <c r="C301" s="261">
        <v>367</v>
      </c>
    </row>
    <row r="302" ht="30" customHeight="1" spans="1:3">
      <c r="A302" s="261">
        <v>1011020</v>
      </c>
      <c r="B302" s="261" t="s">
        <v>283</v>
      </c>
      <c r="C302" s="261">
        <v>19</v>
      </c>
    </row>
    <row r="303" ht="30" customHeight="1" spans="1:3">
      <c r="A303" s="261">
        <v>10111</v>
      </c>
      <c r="B303" s="261" t="s">
        <v>284</v>
      </c>
      <c r="C303" s="261">
        <v>8184</v>
      </c>
    </row>
    <row r="304" ht="30" customHeight="1" spans="1:3">
      <c r="A304" s="261">
        <v>1011101</v>
      </c>
      <c r="B304" s="261" t="s">
        <v>285</v>
      </c>
      <c r="C304" s="261">
        <v>0</v>
      </c>
    </row>
    <row r="305" ht="30" customHeight="1" spans="1:3">
      <c r="A305" s="261">
        <v>101110101</v>
      </c>
      <c r="B305" s="261" t="s">
        <v>286</v>
      </c>
      <c r="C305" s="261">
        <v>0</v>
      </c>
    </row>
    <row r="306" ht="30" customHeight="1" spans="1:3">
      <c r="A306" s="261">
        <v>101110109</v>
      </c>
      <c r="B306" s="261" t="s">
        <v>287</v>
      </c>
      <c r="C306" s="261">
        <v>0</v>
      </c>
    </row>
    <row r="307" ht="30" customHeight="1" spans="1:3">
      <c r="A307" s="261">
        <v>1011119</v>
      </c>
      <c r="B307" s="261" t="s">
        <v>288</v>
      </c>
      <c r="C307" s="261">
        <v>8166</v>
      </c>
    </row>
    <row r="308" ht="30" customHeight="1" spans="1:3">
      <c r="A308" s="261">
        <v>1011120</v>
      </c>
      <c r="B308" s="261" t="s">
        <v>289</v>
      </c>
      <c r="C308" s="261">
        <v>18</v>
      </c>
    </row>
    <row r="309" ht="30" customHeight="1" spans="1:3">
      <c r="A309" s="261">
        <v>10112</v>
      </c>
      <c r="B309" s="261" t="s">
        <v>290</v>
      </c>
      <c r="C309" s="261">
        <v>32066</v>
      </c>
    </row>
    <row r="310" ht="30" customHeight="1" spans="1:3">
      <c r="A310" s="261">
        <v>1011201</v>
      </c>
      <c r="B310" s="261" t="s">
        <v>291</v>
      </c>
      <c r="C310" s="261">
        <v>5565</v>
      </c>
    </row>
    <row r="311" ht="30" customHeight="1" spans="1:3">
      <c r="A311" s="261">
        <v>1011202</v>
      </c>
      <c r="B311" s="261" t="s">
        <v>292</v>
      </c>
      <c r="C311" s="261">
        <v>241</v>
      </c>
    </row>
    <row r="312" ht="30" customHeight="1" spans="1:3">
      <c r="A312" s="261">
        <v>1011203</v>
      </c>
      <c r="B312" s="261" t="s">
        <v>293</v>
      </c>
      <c r="C312" s="261">
        <v>17470</v>
      </c>
    </row>
    <row r="313" ht="30" customHeight="1" spans="1:3">
      <c r="A313" s="261">
        <v>1011204</v>
      </c>
      <c r="B313" s="261" t="s">
        <v>294</v>
      </c>
      <c r="C313" s="261">
        <v>0</v>
      </c>
    </row>
    <row r="314" ht="30" customHeight="1" spans="1:3">
      <c r="A314" s="261">
        <v>1011205</v>
      </c>
      <c r="B314" s="261" t="s">
        <v>295</v>
      </c>
      <c r="C314" s="261">
        <v>7518</v>
      </c>
    </row>
    <row r="315" ht="30" customHeight="1" spans="1:3">
      <c r="A315" s="261">
        <v>1011206</v>
      </c>
      <c r="B315" s="261" t="s">
        <v>296</v>
      </c>
      <c r="C315" s="261">
        <v>843</v>
      </c>
    </row>
    <row r="316" ht="30" customHeight="1" spans="1:3">
      <c r="A316" s="261">
        <v>1011219</v>
      </c>
      <c r="B316" s="261" t="s">
        <v>297</v>
      </c>
      <c r="C316" s="261">
        <v>316</v>
      </c>
    </row>
    <row r="317" ht="30" customHeight="1" spans="1:3">
      <c r="A317" s="261">
        <v>1011220</v>
      </c>
      <c r="B317" s="261" t="s">
        <v>298</v>
      </c>
      <c r="C317" s="261">
        <v>113</v>
      </c>
    </row>
    <row r="318" ht="30" customHeight="1" spans="1:3">
      <c r="A318" s="261">
        <v>10113</v>
      </c>
      <c r="B318" s="261" t="s">
        <v>299</v>
      </c>
      <c r="C318" s="261">
        <v>14810</v>
      </c>
    </row>
    <row r="319" ht="30" customHeight="1" spans="1:3">
      <c r="A319" s="261">
        <v>1011301</v>
      </c>
      <c r="B319" s="261" t="s">
        <v>300</v>
      </c>
      <c r="C319" s="261">
        <v>0</v>
      </c>
    </row>
    <row r="320" ht="30" customHeight="1" spans="1:3">
      <c r="A320" s="261">
        <v>1011302</v>
      </c>
      <c r="B320" s="261" t="s">
        <v>301</v>
      </c>
      <c r="C320" s="261">
        <v>0</v>
      </c>
    </row>
    <row r="321" ht="30" customHeight="1" spans="1:3">
      <c r="A321" s="261">
        <v>1011303</v>
      </c>
      <c r="B321" s="261" t="s">
        <v>302</v>
      </c>
      <c r="C321" s="261">
        <v>11055</v>
      </c>
    </row>
    <row r="322" ht="30" customHeight="1" spans="1:3">
      <c r="A322" s="261">
        <v>1011304</v>
      </c>
      <c r="B322" s="261" t="s">
        <v>303</v>
      </c>
      <c r="C322" s="261">
        <v>0</v>
      </c>
    </row>
    <row r="323" ht="30" customHeight="1" spans="1:3">
      <c r="A323" s="261">
        <v>1011305</v>
      </c>
      <c r="B323" s="261" t="s">
        <v>304</v>
      </c>
      <c r="C323" s="261">
        <v>43</v>
      </c>
    </row>
    <row r="324" ht="30" customHeight="1" spans="1:3">
      <c r="A324" s="261">
        <v>1011306</v>
      </c>
      <c r="B324" s="261" t="s">
        <v>305</v>
      </c>
      <c r="C324" s="261">
        <v>3666</v>
      </c>
    </row>
    <row r="325" ht="30" customHeight="1" spans="1:3">
      <c r="A325" s="261">
        <v>1011319</v>
      </c>
      <c r="B325" s="261" t="s">
        <v>306</v>
      </c>
      <c r="C325" s="261">
        <v>46</v>
      </c>
    </row>
    <row r="326" ht="30" customHeight="1" spans="1:3">
      <c r="A326" s="261">
        <v>1011320</v>
      </c>
      <c r="B326" s="261" t="s">
        <v>307</v>
      </c>
      <c r="C326" s="261">
        <v>0</v>
      </c>
    </row>
    <row r="327" ht="30" customHeight="1" spans="1:3">
      <c r="A327" s="261">
        <v>10114</v>
      </c>
      <c r="B327" s="261" t="s">
        <v>308</v>
      </c>
      <c r="C327" s="261">
        <v>3127</v>
      </c>
    </row>
    <row r="328" ht="30" customHeight="1" spans="1:3">
      <c r="A328" s="261">
        <v>1011401</v>
      </c>
      <c r="B328" s="261" t="s">
        <v>309</v>
      </c>
      <c r="C328" s="261">
        <v>3125</v>
      </c>
    </row>
    <row r="329" ht="30" customHeight="1" spans="1:3">
      <c r="A329" s="261">
        <v>1011420</v>
      </c>
      <c r="B329" s="261" t="s">
        <v>310</v>
      </c>
      <c r="C329" s="261">
        <v>2</v>
      </c>
    </row>
    <row r="330" ht="30" customHeight="1" spans="1:3">
      <c r="A330" s="261">
        <v>10115</v>
      </c>
      <c r="B330" s="261" t="s">
        <v>311</v>
      </c>
      <c r="C330" s="261">
        <v>0</v>
      </c>
    </row>
    <row r="331" ht="30" customHeight="1" spans="1:3">
      <c r="A331" s="261">
        <v>1011501</v>
      </c>
      <c r="B331" s="261" t="s">
        <v>312</v>
      </c>
      <c r="C331" s="261">
        <v>0</v>
      </c>
    </row>
    <row r="332" ht="30" customHeight="1" spans="1:3">
      <c r="A332" s="261">
        <v>1011520</v>
      </c>
      <c r="B332" s="261" t="s">
        <v>313</v>
      </c>
      <c r="C332" s="261">
        <v>0</v>
      </c>
    </row>
    <row r="333" ht="30" customHeight="1" spans="1:3">
      <c r="A333" s="261">
        <v>10116</v>
      </c>
      <c r="B333" s="261" t="s">
        <v>314</v>
      </c>
      <c r="C333" s="261">
        <v>0</v>
      </c>
    </row>
    <row r="334" ht="30" customHeight="1" spans="1:3">
      <c r="A334" s="261">
        <v>1011601</v>
      </c>
      <c r="B334" s="261" t="s">
        <v>315</v>
      </c>
      <c r="C334" s="261">
        <v>0</v>
      </c>
    </row>
    <row r="335" ht="30" customHeight="1" spans="1:3">
      <c r="A335" s="261">
        <v>1011620</v>
      </c>
      <c r="B335" s="261" t="s">
        <v>316</v>
      </c>
      <c r="C335" s="261">
        <v>0</v>
      </c>
    </row>
    <row r="336" ht="30" customHeight="1" spans="1:3">
      <c r="A336" s="261">
        <v>10117</v>
      </c>
      <c r="B336" s="261" t="s">
        <v>317</v>
      </c>
      <c r="C336" s="261">
        <v>0</v>
      </c>
    </row>
    <row r="337" ht="30" customHeight="1" spans="1:3">
      <c r="A337" s="261">
        <v>1011701</v>
      </c>
      <c r="B337" s="261" t="s">
        <v>318</v>
      </c>
      <c r="C337" s="261">
        <v>0</v>
      </c>
    </row>
    <row r="338" ht="30" customHeight="1" spans="1:3">
      <c r="A338" s="261">
        <v>101170101</v>
      </c>
      <c r="B338" s="261" t="s">
        <v>319</v>
      </c>
      <c r="C338" s="261">
        <v>0</v>
      </c>
    </row>
    <row r="339" ht="30" customHeight="1" spans="1:3">
      <c r="A339" s="261">
        <v>101170102</v>
      </c>
      <c r="B339" s="261" t="s">
        <v>320</v>
      </c>
      <c r="C339" s="261">
        <v>0</v>
      </c>
    </row>
    <row r="340" ht="30" customHeight="1" spans="1:3">
      <c r="A340" s="261">
        <v>101170103</v>
      </c>
      <c r="B340" s="261" t="s">
        <v>321</v>
      </c>
      <c r="C340" s="261">
        <v>0</v>
      </c>
    </row>
    <row r="341" ht="30" customHeight="1" spans="1:3">
      <c r="A341" s="261">
        <v>1011703</v>
      </c>
      <c r="B341" s="261" t="s">
        <v>322</v>
      </c>
      <c r="C341" s="261">
        <v>0</v>
      </c>
    </row>
    <row r="342" ht="30" customHeight="1" spans="1:3">
      <c r="A342" s="261">
        <v>101170301</v>
      </c>
      <c r="B342" s="261" t="s">
        <v>323</v>
      </c>
      <c r="C342" s="261">
        <v>0</v>
      </c>
    </row>
    <row r="343" ht="30" customHeight="1" spans="1:3">
      <c r="A343" s="261">
        <v>101170302</v>
      </c>
      <c r="B343" s="261" t="s">
        <v>324</v>
      </c>
      <c r="C343" s="261">
        <v>0</v>
      </c>
    </row>
    <row r="344" ht="30" customHeight="1" spans="1:3">
      <c r="A344" s="261">
        <v>101170303</v>
      </c>
      <c r="B344" s="261" t="s">
        <v>325</v>
      </c>
      <c r="C344" s="261">
        <v>0</v>
      </c>
    </row>
    <row r="345" ht="30" customHeight="1" spans="1:3">
      <c r="A345" s="261">
        <v>1011720</v>
      </c>
      <c r="B345" s="261" t="s">
        <v>326</v>
      </c>
      <c r="C345" s="261">
        <v>0</v>
      </c>
    </row>
    <row r="346" ht="30" customHeight="1" spans="1:3">
      <c r="A346" s="261">
        <v>1011721</v>
      </c>
      <c r="B346" s="261" t="s">
        <v>327</v>
      </c>
      <c r="C346" s="261">
        <v>0</v>
      </c>
    </row>
    <row r="347" ht="30" customHeight="1" spans="1:3">
      <c r="A347" s="261">
        <v>10118</v>
      </c>
      <c r="B347" s="261" t="s">
        <v>328</v>
      </c>
      <c r="C347" s="261">
        <v>3801</v>
      </c>
    </row>
    <row r="348" ht="30" customHeight="1" spans="1:3">
      <c r="A348" s="261">
        <v>1011801</v>
      </c>
      <c r="B348" s="261" t="s">
        <v>329</v>
      </c>
      <c r="C348" s="261">
        <v>3801</v>
      </c>
    </row>
    <row r="349" ht="30" customHeight="1" spans="1:3">
      <c r="A349" s="261">
        <v>1011802</v>
      </c>
      <c r="B349" s="261" t="s">
        <v>330</v>
      </c>
      <c r="C349" s="261">
        <v>0</v>
      </c>
    </row>
    <row r="350" ht="30" customHeight="1" spans="1:3">
      <c r="A350" s="261">
        <v>1011820</v>
      </c>
      <c r="B350" s="261" t="s">
        <v>331</v>
      </c>
      <c r="C350" s="261">
        <v>0</v>
      </c>
    </row>
    <row r="351" ht="30" customHeight="1" spans="1:3">
      <c r="A351" s="261">
        <v>10119</v>
      </c>
      <c r="B351" s="261" t="s">
        <v>332</v>
      </c>
      <c r="C351" s="261">
        <v>4458</v>
      </c>
    </row>
    <row r="352" ht="30" customHeight="1" spans="1:3">
      <c r="A352" s="261">
        <v>1011901</v>
      </c>
      <c r="B352" s="261" t="s">
        <v>333</v>
      </c>
      <c r="C352" s="261">
        <v>4458</v>
      </c>
    </row>
    <row r="353" ht="30" customHeight="1" spans="1:3">
      <c r="A353" s="261">
        <v>1011920</v>
      </c>
      <c r="B353" s="261" t="s">
        <v>334</v>
      </c>
      <c r="C353" s="261">
        <v>0</v>
      </c>
    </row>
    <row r="354" ht="30" customHeight="1" spans="1:3">
      <c r="A354" s="261">
        <v>10120</v>
      </c>
      <c r="B354" s="261" t="s">
        <v>335</v>
      </c>
      <c r="C354" s="261">
        <v>0</v>
      </c>
    </row>
    <row r="355" ht="30" customHeight="1" spans="1:3">
      <c r="A355" s="261">
        <v>1012001</v>
      </c>
      <c r="B355" s="261" t="s">
        <v>336</v>
      </c>
      <c r="C355" s="261">
        <v>0</v>
      </c>
    </row>
    <row r="356" ht="30" customHeight="1" spans="1:3">
      <c r="A356" s="261">
        <v>1012020</v>
      </c>
      <c r="B356" s="261" t="s">
        <v>337</v>
      </c>
      <c r="C356" s="261">
        <v>0</v>
      </c>
    </row>
    <row r="357" ht="30" customHeight="1" spans="1:3">
      <c r="A357" s="261">
        <v>10199</v>
      </c>
      <c r="B357" s="261" t="s">
        <v>338</v>
      </c>
      <c r="C357" s="261">
        <v>0</v>
      </c>
    </row>
    <row r="358" ht="30" customHeight="1" spans="1:3">
      <c r="A358" s="261">
        <v>103</v>
      </c>
      <c r="B358" s="261" t="s">
        <v>339</v>
      </c>
      <c r="C358" s="261">
        <v>128497</v>
      </c>
    </row>
    <row r="359" ht="30" customHeight="1" spans="1:3">
      <c r="A359" s="261">
        <v>10302</v>
      </c>
      <c r="B359" s="261" t="s">
        <v>340</v>
      </c>
      <c r="C359" s="261">
        <v>36398</v>
      </c>
    </row>
    <row r="360" ht="30" customHeight="1" spans="1:3">
      <c r="A360" s="261">
        <v>1030201</v>
      </c>
      <c r="B360" s="261" t="s">
        <v>341</v>
      </c>
      <c r="C360" s="261">
        <v>9991</v>
      </c>
    </row>
    <row r="361" ht="30" customHeight="1" spans="1:3">
      <c r="A361" s="261">
        <v>103020101</v>
      </c>
      <c r="B361" s="261" t="s">
        <v>342</v>
      </c>
      <c r="C361" s="261">
        <v>9991</v>
      </c>
    </row>
    <row r="362" ht="30" customHeight="1" spans="1:3">
      <c r="A362" s="261">
        <v>103020102</v>
      </c>
      <c r="B362" s="261" t="s">
        <v>343</v>
      </c>
      <c r="C362" s="261">
        <v>0</v>
      </c>
    </row>
    <row r="363" ht="30" customHeight="1" spans="1:3">
      <c r="A363" s="261">
        <v>1030202</v>
      </c>
      <c r="B363" s="261" t="s">
        <v>344</v>
      </c>
      <c r="C363" s="261">
        <v>16303</v>
      </c>
    </row>
    <row r="364" ht="30" customHeight="1" spans="1:3">
      <c r="A364" s="261">
        <v>103020201</v>
      </c>
      <c r="B364" s="261" t="s">
        <v>345</v>
      </c>
      <c r="C364" s="261">
        <v>0</v>
      </c>
    </row>
    <row r="365" ht="30" customHeight="1" spans="1:3">
      <c r="A365" s="261">
        <v>103020299</v>
      </c>
      <c r="B365" s="261" t="s">
        <v>346</v>
      </c>
      <c r="C365" s="261">
        <v>16303</v>
      </c>
    </row>
    <row r="366" ht="30" customHeight="1" spans="1:3">
      <c r="A366" s="261">
        <v>1030203</v>
      </c>
      <c r="B366" s="261" t="s">
        <v>347</v>
      </c>
      <c r="C366" s="261">
        <v>9786</v>
      </c>
    </row>
    <row r="367" ht="30" customHeight="1" spans="1:3">
      <c r="A367" s="261">
        <v>103020301</v>
      </c>
      <c r="B367" s="261" t="s">
        <v>348</v>
      </c>
      <c r="C367" s="261">
        <v>9786</v>
      </c>
    </row>
    <row r="368" ht="30" customHeight="1" spans="1:3">
      <c r="A368" s="261">
        <v>103020302</v>
      </c>
      <c r="B368" s="261" t="s">
        <v>349</v>
      </c>
      <c r="C368" s="261">
        <v>0</v>
      </c>
    </row>
    <row r="369" ht="30" customHeight="1" spans="1:3">
      <c r="A369" s="261">
        <v>103020303</v>
      </c>
      <c r="B369" s="261" t="s">
        <v>350</v>
      </c>
      <c r="C369" s="261">
        <v>0</v>
      </c>
    </row>
    <row r="370" ht="30" customHeight="1" spans="1:3">
      <c r="A370" s="261">
        <v>103020304</v>
      </c>
      <c r="B370" s="261" t="s">
        <v>351</v>
      </c>
      <c r="C370" s="261">
        <v>0</v>
      </c>
    </row>
    <row r="371" ht="30" customHeight="1" spans="1:3">
      <c r="A371" s="261">
        <v>103020305</v>
      </c>
      <c r="B371" s="261" t="s">
        <v>352</v>
      </c>
      <c r="C371" s="261">
        <v>0</v>
      </c>
    </row>
    <row r="372" ht="30" customHeight="1" spans="1:3">
      <c r="A372" s="261">
        <v>103020399</v>
      </c>
      <c r="B372" s="261" t="s">
        <v>353</v>
      </c>
      <c r="C372" s="261">
        <v>0</v>
      </c>
    </row>
    <row r="373" ht="30" customHeight="1" spans="1:3">
      <c r="A373" s="261">
        <v>1030205</v>
      </c>
      <c r="B373" s="261" t="s">
        <v>354</v>
      </c>
      <c r="C373" s="261">
        <v>0</v>
      </c>
    </row>
    <row r="374" ht="30" customHeight="1" spans="1:3">
      <c r="A374" s="261">
        <v>1030210</v>
      </c>
      <c r="B374" s="261" t="s">
        <v>355</v>
      </c>
      <c r="C374" s="261">
        <v>0</v>
      </c>
    </row>
    <row r="375" ht="30" customHeight="1" spans="1:3">
      <c r="A375" s="261">
        <v>1030211</v>
      </c>
      <c r="B375" s="261" t="s">
        <v>356</v>
      </c>
      <c r="C375" s="261">
        <v>0</v>
      </c>
    </row>
    <row r="376" ht="30" customHeight="1" spans="1:3">
      <c r="A376" s="261">
        <v>1030212</v>
      </c>
      <c r="B376" s="261" t="s">
        <v>357</v>
      </c>
      <c r="C376" s="261">
        <v>0</v>
      </c>
    </row>
    <row r="377" ht="30" customHeight="1" spans="1:3">
      <c r="A377" s="261">
        <v>1030216</v>
      </c>
      <c r="B377" s="261" t="s">
        <v>358</v>
      </c>
      <c r="C377" s="261">
        <v>0</v>
      </c>
    </row>
    <row r="378" ht="30" customHeight="1" spans="1:3">
      <c r="A378" s="261">
        <v>1030217</v>
      </c>
      <c r="B378" s="261" t="s">
        <v>359</v>
      </c>
      <c r="C378" s="261">
        <v>0</v>
      </c>
    </row>
    <row r="379" ht="30" customHeight="1" spans="1:3">
      <c r="A379" s="261">
        <v>1030218</v>
      </c>
      <c r="B379" s="261" t="s">
        <v>360</v>
      </c>
      <c r="C379" s="261">
        <v>217</v>
      </c>
    </row>
    <row r="380" ht="30" customHeight="1" spans="1:3">
      <c r="A380" s="261">
        <v>1030219</v>
      </c>
      <c r="B380" s="261" t="s">
        <v>361</v>
      </c>
      <c r="C380" s="261">
        <v>0</v>
      </c>
    </row>
    <row r="381" ht="30" customHeight="1" spans="1:3">
      <c r="A381" s="261">
        <v>1030220</v>
      </c>
      <c r="B381" s="261" t="s">
        <v>362</v>
      </c>
      <c r="C381" s="261">
        <v>0</v>
      </c>
    </row>
    <row r="382" ht="30" customHeight="1" spans="1:3">
      <c r="A382" s="261">
        <v>1030221</v>
      </c>
      <c r="B382" s="261" t="s">
        <v>363</v>
      </c>
      <c r="C382" s="261">
        <v>16</v>
      </c>
    </row>
    <row r="383" ht="30" customHeight="1" spans="1:3">
      <c r="A383" s="261">
        <v>1030222</v>
      </c>
      <c r="B383" s="261" t="s">
        <v>364</v>
      </c>
      <c r="C383" s="261">
        <v>85</v>
      </c>
    </row>
    <row r="384" ht="30" customHeight="1" spans="1:3">
      <c r="A384" s="261">
        <v>1030223</v>
      </c>
      <c r="B384" s="261" t="s">
        <v>365</v>
      </c>
      <c r="C384" s="261">
        <v>0</v>
      </c>
    </row>
    <row r="385" ht="30" customHeight="1" spans="1:3">
      <c r="A385" s="261">
        <v>1030299</v>
      </c>
      <c r="B385" s="261" t="s">
        <v>366</v>
      </c>
      <c r="C385" s="261">
        <v>0</v>
      </c>
    </row>
    <row r="386" ht="30" customHeight="1" spans="1:3">
      <c r="A386" s="261">
        <v>103029901</v>
      </c>
      <c r="B386" s="261" t="s">
        <v>367</v>
      </c>
      <c r="C386" s="261">
        <v>0</v>
      </c>
    </row>
    <row r="387" ht="30" customHeight="1" spans="1:3">
      <c r="A387" s="261">
        <v>103029999</v>
      </c>
      <c r="B387" s="261" t="s">
        <v>368</v>
      </c>
      <c r="C387" s="261">
        <v>0</v>
      </c>
    </row>
    <row r="388" ht="30" customHeight="1" spans="1:3">
      <c r="A388" s="261">
        <v>10304</v>
      </c>
      <c r="B388" s="261" t="s">
        <v>369</v>
      </c>
      <c r="C388" s="261">
        <v>60436</v>
      </c>
    </row>
    <row r="389" ht="30" customHeight="1" spans="1:3">
      <c r="A389" s="261">
        <v>1030401</v>
      </c>
      <c r="B389" s="261" t="s">
        <v>370</v>
      </c>
      <c r="C389" s="261">
        <v>33</v>
      </c>
    </row>
    <row r="390" ht="30" customHeight="1" spans="1:3">
      <c r="A390" s="261">
        <v>103040101</v>
      </c>
      <c r="B390" s="261" t="s">
        <v>371</v>
      </c>
      <c r="C390" s="261">
        <v>0</v>
      </c>
    </row>
    <row r="391" ht="30" customHeight="1" spans="1:3">
      <c r="A391" s="261">
        <v>103040102</v>
      </c>
      <c r="B391" s="261" t="s">
        <v>372</v>
      </c>
      <c r="C391" s="261">
        <v>0</v>
      </c>
    </row>
    <row r="392" ht="30" customHeight="1" spans="1:3">
      <c r="A392" s="261">
        <v>103040103</v>
      </c>
      <c r="B392" s="261" t="s">
        <v>373</v>
      </c>
      <c r="C392" s="261">
        <v>0</v>
      </c>
    </row>
    <row r="393" ht="30" customHeight="1" spans="1:3">
      <c r="A393" s="261">
        <v>103040104</v>
      </c>
      <c r="B393" s="261" t="s">
        <v>374</v>
      </c>
      <c r="C393" s="261">
        <v>0</v>
      </c>
    </row>
    <row r="394" ht="30" customHeight="1" spans="1:3">
      <c r="A394" s="261">
        <v>103040106</v>
      </c>
      <c r="B394" s="261" t="s">
        <v>375</v>
      </c>
      <c r="C394" s="261">
        <v>0</v>
      </c>
    </row>
    <row r="395" ht="30" customHeight="1" spans="1:3">
      <c r="A395" s="261">
        <v>103040109</v>
      </c>
      <c r="B395" s="261" t="s">
        <v>376</v>
      </c>
      <c r="C395" s="261">
        <v>0</v>
      </c>
    </row>
    <row r="396" ht="30" customHeight="1" spans="1:3">
      <c r="A396" s="261">
        <v>103040110</v>
      </c>
      <c r="B396" s="261" t="s">
        <v>377</v>
      </c>
      <c r="C396" s="261">
        <v>22</v>
      </c>
    </row>
    <row r="397" ht="30" customHeight="1" spans="1:3">
      <c r="A397" s="261">
        <v>103040111</v>
      </c>
      <c r="B397" s="261" t="s">
        <v>378</v>
      </c>
      <c r="C397" s="261">
        <v>0</v>
      </c>
    </row>
    <row r="398" ht="30" customHeight="1" spans="1:3">
      <c r="A398" s="261">
        <v>103040112</v>
      </c>
      <c r="B398" s="261" t="s">
        <v>379</v>
      </c>
      <c r="C398" s="261">
        <v>0</v>
      </c>
    </row>
    <row r="399" ht="30" customHeight="1" spans="1:3">
      <c r="A399" s="261">
        <v>103040113</v>
      </c>
      <c r="B399" s="261" t="s">
        <v>380</v>
      </c>
      <c r="C399" s="261">
        <v>0</v>
      </c>
    </row>
    <row r="400" ht="30" customHeight="1" spans="1:3">
      <c r="A400" s="261">
        <v>103040114</v>
      </c>
      <c r="B400" s="261" t="s">
        <v>381</v>
      </c>
      <c r="C400" s="261">
        <v>0</v>
      </c>
    </row>
    <row r="401" ht="30" customHeight="1" spans="1:3">
      <c r="A401" s="261">
        <v>103040115</v>
      </c>
      <c r="B401" s="261" t="s">
        <v>382</v>
      </c>
      <c r="C401" s="261">
        <v>0</v>
      </c>
    </row>
    <row r="402" ht="30" customHeight="1" spans="1:3">
      <c r="A402" s="261">
        <v>103040116</v>
      </c>
      <c r="B402" s="261" t="s">
        <v>383</v>
      </c>
      <c r="C402" s="261">
        <v>0</v>
      </c>
    </row>
    <row r="403" ht="30" customHeight="1" spans="1:3">
      <c r="A403" s="261">
        <v>103040117</v>
      </c>
      <c r="B403" s="261" t="s">
        <v>384</v>
      </c>
      <c r="C403" s="261">
        <v>0</v>
      </c>
    </row>
    <row r="404" ht="30" customHeight="1" spans="1:3">
      <c r="A404" s="261">
        <v>103040120</v>
      </c>
      <c r="B404" s="261" t="s">
        <v>385</v>
      </c>
      <c r="C404" s="261">
        <v>0</v>
      </c>
    </row>
    <row r="405" ht="30" customHeight="1" spans="1:3">
      <c r="A405" s="261">
        <v>103040121</v>
      </c>
      <c r="B405" s="261" t="s">
        <v>386</v>
      </c>
      <c r="C405" s="261">
        <v>0</v>
      </c>
    </row>
    <row r="406" ht="30" customHeight="1" spans="1:3">
      <c r="A406" s="261">
        <v>103040122</v>
      </c>
      <c r="B406" s="261" t="s">
        <v>387</v>
      </c>
      <c r="C406" s="261">
        <v>1</v>
      </c>
    </row>
    <row r="407" ht="30" customHeight="1" spans="1:3">
      <c r="A407" s="261">
        <v>103040123</v>
      </c>
      <c r="B407" s="261" t="s">
        <v>388</v>
      </c>
      <c r="C407" s="261">
        <v>0</v>
      </c>
    </row>
    <row r="408" ht="30" customHeight="1" spans="1:3">
      <c r="A408" s="261">
        <v>103040150</v>
      </c>
      <c r="B408" s="261" t="s">
        <v>389</v>
      </c>
      <c r="C408" s="261">
        <v>10</v>
      </c>
    </row>
    <row r="409" ht="30" customHeight="1" spans="1:3">
      <c r="A409" s="261">
        <v>1030402</v>
      </c>
      <c r="B409" s="261" t="s">
        <v>390</v>
      </c>
      <c r="C409" s="261">
        <v>863</v>
      </c>
    </row>
    <row r="410" ht="30" customHeight="1" spans="1:3">
      <c r="A410" s="261">
        <v>103040201</v>
      </c>
      <c r="B410" s="261" t="s">
        <v>391</v>
      </c>
      <c r="C410" s="261">
        <v>863</v>
      </c>
    </row>
    <row r="411" ht="30" customHeight="1" spans="1:3">
      <c r="A411" s="261">
        <v>103040202</v>
      </c>
      <c r="B411" s="261" t="s">
        <v>392</v>
      </c>
      <c r="C411" s="261">
        <v>0</v>
      </c>
    </row>
    <row r="412" ht="30" customHeight="1" spans="1:3">
      <c r="A412" s="261">
        <v>103040250</v>
      </c>
      <c r="B412" s="261" t="s">
        <v>393</v>
      </c>
      <c r="C412" s="261">
        <v>0</v>
      </c>
    </row>
    <row r="413" ht="30" customHeight="1" spans="1:3">
      <c r="A413" s="261">
        <v>1030403</v>
      </c>
      <c r="B413" s="261" t="s">
        <v>394</v>
      </c>
      <c r="C413" s="261">
        <v>0</v>
      </c>
    </row>
    <row r="414" ht="30" customHeight="1" spans="1:3">
      <c r="A414" s="261">
        <v>103040303</v>
      </c>
      <c r="B414" s="261" t="s">
        <v>395</v>
      </c>
      <c r="C414" s="261">
        <v>0</v>
      </c>
    </row>
    <row r="415" ht="30" customHeight="1" spans="1:3">
      <c r="A415" s="261">
        <v>103040305</v>
      </c>
      <c r="B415" s="261" t="s">
        <v>396</v>
      </c>
      <c r="C415" s="261">
        <v>0</v>
      </c>
    </row>
    <row r="416" ht="30" customHeight="1" spans="1:3">
      <c r="A416" s="261">
        <v>103040350</v>
      </c>
      <c r="B416" s="261" t="s">
        <v>397</v>
      </c>
      <c r="C416" s="261">
        <v>0</v>
      </c>
    </row>
    <row r="417" ht="30" customHeight="1" spans="1:3">
      <c r="A417" s="261">
        <v>1030404</v>
      </c>
      <c r="B417" s="261" t="s">
        <v>398</v>
      </c>
      <c r="C417" s="261">
        <v>0</v>
      </c>
    </row>
    <row r="418" ht="30" customHeight="1" spans="1:3">
      <c r="A418" s="261">
        <v>103040401</v>
      </c>
      <c r="B418" s="261" t="s">
        <v>399</v>
      </c>
      <c r="C418" s="261">
        <v>0</v>
      </c>
    </row>
    <row r="419" ht="30" customHeight="1" spans="1:3">
      <c r="A419" s="261">
        <v>103040402</v>
      </c>
      <c r="B419" s="261" t="s">
        <v>400</v>
      </c>
      <c r="C419" s="261">
        <v>0</v>
      </c>
    </row>
    <row r="420" ht="30" customHeight="1" spans="1:3">
      <c r="A420" s="261">
        <v>103040403</v>
      </c>
      <c r="B420" s="261" t="s">
        <v>401</v>
      </c>
      <c r="C420" s="261">
        <v>0</v>
      </c>
    </row>
    <row r="421" ht="30" customHeight="1" spans="1:3">
      <c r="A421" s="261">
        <v>103040404</v>
      </c>
      <c r="B421" s="261" t="s">
        <v>402</v>
      </c>
      <c r="C421" s="261">
        <v>0</v>
      </c>
    </row>
    <row r="422" ht="30" customHeight="1" spans="1:3">
      <c r="A422" s="261">
        <v>103040450</v>
      </c>
      <c r="B422" s="261" t="s">
        <v>403</v>
      </c>
      <c r="C422" s="261">
        <v>0</v>
      </c>
    </row>
    <row r="423" ht="30" customHeight="1" spans="1:3">
      <c r="A423" s="261">
        <v>1030405</v>
      </c>
      <c r="B423" s="261" t="s">
        <v>404</v>
      </c>
      <c r="C423" s="261">
        <v>0</v>
      </c>
    </row>
    <row r="424" ht="30" customHeight="1" spans="1:3">
      <c r="A424" s="261">
        <v>103040506</v>
      </c>
      <c r="B424" s="261" t="s">
        <v>405</v>
      </c>
      <c r="C424" s="261">
        <v>0</v>
      </c>
    </row>
    <row r="425" ht="30" customHeight="1" spans="1:3">
      <c r="A425" s="261">
        <v>103040550</v>
      </c>
      <c r="B425" s="261" t="s">
        <v>406</v>
      </c>
      <c r="C425" s="261">
        <v>0</v>
      </c>
    </row>
    <row r="426" ht="30" customHeight="1" spans="1:3">
      <c r="A426" s="261">
        <v>1030406</v>
      </c>
      <c r="B426" s="261" t="s">
        <v>407</v>
      </c>
      <c r="C426" s="261">
        <v>0</v>
      </c>
    </row>
    <row r="427" ht="30" customHeight="1" spans="1:3">
      <c r="A427" s="261">
        <v>103040601</v>
      </c>
      <c r="B427" s="261" t="s">
        <v>408</v>
      </c>
      <c r="C427" s="261">
        <v>0</v>
      </c>
    </row>
    <row r="428" ht="30" customHeight="1" spans="1:3">
      <c r="A428" s="261">
        <v>103040650</v>
      </c>
      <c r="B428" s="261" t="s">
        <v>409</v>
      </c>
      <c r="C428" s="261">
        <v>0</v>
      </c>
    </row>
    <row r="429" ht="30" customHeight="1" spans="1:3">
      <c r="A429" s="261">
        <v>1030407</v>
      </c>
      <c r="B429" s="261" t="s">
        <v>410</v>
      </c>
      <c r="C429" s="261">
        <v>0</v>
      </c>
    </row>
    <row r="430" ht="30" customHeight="1" spans="1:3">
      <c r="A430" s="261">
        <v>103040701</v>
      </c>
      <c r="B430" s="261" t="s">
        <v>408</v>
      </c>
      <c r="C430" s="261">
        <v>0</v>
      </c>
    </row>
    <row r="431" ht="30" customHeight="1" spans="1:3">
      <c r="A431" s="261">
        <v>103040702</v>
      </c>
      <c r="B431" s="261" t="s">
        <v>411</v>
      </c>
      <c r="C431" s="261">
        <v>0</v>
      </c>
    </row>
    <row r="432" ht="30" customHeight="1" spans="1:3">
      <c r="A432" s="261">
        <v>103040750</v>
      </c>
      <c r="B432" s="261" t="s">
        <v>412</v>
      </c>
      <c r="C432" s="261">
        <v>0</v>
      </c>
    </row>
    <row r="433" ht="30" customHeight="1" spans="1:3">
      <c r="A433" s="261">
        <v>1030408</v>
      </c>
      <c r="B433" s="261" t="s">
        <v>413</v>
      </c>
      <c r="C433" s="261">
        <v>0</v>
      </c>
    </row>
    <row r="434" ht="30" customHeight="1" spans="1:3">
      <c r="A434" s="261">
        <v>103040850</v>
      </c>
      <c r="B434" s="261" t="s">
        <v>414</v>
      </c>
      <c r="C434" s="261">
        <v>0</v>
      </c>
    </row>
    <row r="435" ht="30" customHeight="1" spans="1:3">
      <c r="A435" s="261">
        <v>1030409</v>
      </c>
      <c r="B435" s="261" t="s">
        <v>415</v>
      </c>
      <c r="C435" s="261">
        <v>0</v>
      </c>
    </row>
    <row r="436" ht="30" customHeight="1" spans="1:3">
      <c r="A436" s="261">
        <v>103040904</v>
      </c>
      <c r="B436" s="261" t="s">
        <v>416</v>
      </c>
      <c r="C436" s="261">
        <v>0</v>
      </c>
    </row>
    <row r="437" ht="30" customHeight="1" spans="1:3">
      <c r="A437" s="261">
        <v>103040950</v>
      </c>
      <c r="B437" s="261" t="s">
        <v>417</v>
      </c>
      <c r="C437" s="261">
        <v>0</v>
      </c>
    </row>
    <row r="438" ht="30" customHeight="1" spans="1:3">
      <c r="A438" s="261">
        <v>1030410</v>
      </c>
      <c r="B438" s="261" t="s">
        <v>418</v>
      </c>
      <c r="C438" s="261">
        <v>0</v>
      </c>
    </row>
    <row r="439" ht="30" customHeight="1" spans="1:3">
      <c r="A439" s="261">
        <v>103041001</v>
      </c>
      <c r="B439" s="261" t="s">
        <v>411</v>
      </c>
      <c r="C439" s="261">
        <v>0</v>
      </c>
    </row>
    <row r="440" ht="30" customHeight="1" spans="1:3">
      <c r="A440" s="261">
        <v>103041050</v>
      </c>
      <c r="B440" s="261" t="s">
        <v>419</v>
      </c>
      <c r="C440" s="261">
        <v>0</v>
      </c>
    </row>
    <row r="441" ht="30" customHeight="1" spans="1:3">
      <c r="A441" s="261">
        <v>1030411</v>
      </c>
      <c r="B441" s="261" t="s">
        <v>420</v>
      </c>
      <c r="C441" s="261">
        <v>119</v>
      </c>
    </row>
    <row r="442" ht="30" customHeight="1" spans="1:3">
      <c r="A442" s="261">
        <v>103041101</v>
      </c>
      <c r="B442" s="261" t="s">
        <v>421</v>
      </c>
      <c r="C442" s="261">
        <v>119</v>
      </c>
    </row>
    <row r="443" ht="30" customHeight="1" spans="1:3">
      <c r="A443" s="261">
        <v>103041150</v>
      </c>
      <c r="B443" s="261" t="s">
        <v>422</v>
      </c>
      <c r="C443" s="261">
        <v>0</v>
      </c>
    </row>
    <row r="444" ht="30" customHeight="1" spans="1:3">
      <c r="A444" s="261">
        <v>1030413</v>
      </c>
      <c r="B444" s="261" t="s">
        <v>423</v>
      </c>
      <c r="C444" s="261">
        <v>0</v>
      </c>
    </row>
    <row r="445" ht="30" customHeight="1" spans="1:3">
      <c r="A445" s="261">
        <v>103041301</v>
      </c>
      <c r="B445" s="261" t="s">
        <v>424</v>
      </c>
      <c r="C445" s="261">
        <v>0</v>
      </c>
    </row>
    <row r="446" ht="30" customHeight="1" spans="1:3">
      <c r="A446" s="261">
        <v>103041303</v>
      </c>
      <c r="B446" s="261" t="s">
        <v>425</v>
      </c>
      <c r="C446" s="261">
        <v>0</v>
      </c>
    </row>
    <row r="447" ht="30" customHeight="1" spans="1:3">
      <c r="A447" s="261">
        <v>103041350</v>
      </c>
      <c r="B447" s="261" t="s">
        <v>426</v>
      </c>
      <c r="C447" s="261">
        <v>0</v>
      </c>
    </row>
    <row r="448" ht="30" customHeight="1" spans="1:3">
      <c r="A448" s="261">
        <v>1030414</v>
      </c>
      <c r="B448" s="261" t="s">
        <v>427</v>
      </c>
      <c r="C448" s="261">
        <v>0</v>
      </c>
    </row>
    <row r="449" ht="30" customHeight="1" spans="1:3">
      <c r="A449" s="261">
        <v>103041403</v>
      </c>
      <c r="B449" s="261" t="s">
        <v>428</v>
      </c>
      <c r="C449" s="261">
        <v>0</v>
      </c>
    </row>
    <row r="450" ht="30" customHeight="1" spans="1:3">
      <c r="A450" s="261">
        <v>103041450</v>
      </c>
      <c r="B450" s="261" t="s">
        <v>429</v>
      </c>
      <c r="C450" s="261">
        <v>0</v>
      </c>
    </row>
    <row r="451" ht="30" customHeight="1" spans="1:3">
      <c r="A451" s="261">
        <v>1030415</v>
      </c>
      <c r="B451" s="261" t="s">
        <v>430</v>
      </c>
      <c r="C451" s="261">
        <v>0</v>
      </c>
    </row>
    <row r="452" ht="30" customHeight="1" spans="1:3">
      <c r="A452" s="261">
        <v>103041550</v>
      </c>
      <c r="B452" s="261" t="s">
        <v>431</v>
      </c>
      <c r="C452" s="261">
        <v>0</v>
      </c>
    </row>
    <row r="453" ht="30" customHeight="1" spans="1:3">
      <c r="A453" s="261">
        <v>1030416</v>
      </c>
      <c r="B453" s="261" t="s">
        <v>432</v>
      </c>
      <c r="C453" s="261">
        <v>444</v>
      </c>
    </row>
    <row r="454" ht="30" customHeight="1" spans="1:3">
      <c r="A454" s="261">
        <v>103041601</v>
      </c>
      <c r="B454" s="261" t="s">
        <v>433</v>
      </c>
      <c r="C454" s="261">
        <v>0</v>
      </c>
    </row>
    <row r="455" ht="30" customHeight="1" spans="1:3">
      <c r="A455" s="261">
        <v>103041602</v>
      </c>
      <c r="B455" s="261" t="s">
        <v>434</v>
      </c>
      <c r="C455" s="261">
        <v>0</v>
      </c>
    </row>
    <row r="456" ht="30" customHeight="1" spans="1:3">
      <c r="A456" s="261">
        <v>103041603</v>
      </c>
      <c r="B456" s="261" t="s">
        <v>435</v>
      </c>
      <c r="C456" s="261">
        <v>0</v>
      </c>
    </row>
    <row r="457" ht="30" customHeight="1" spans="1:3">
      <c r="A457" s="261">
        <v>103041604</v>
      </c>
      <c r="B457" s="261" t="s">
        <v>436</v>
      </c>
      <c r="C457" s="261">
        <v>0</v>
      </c>
    </row>
    <row r="458" ht="30" customHeight="1" spans="1:3">
      <c r="A458" s="261">
        <v>103041605</v>
      </c>
      <c r="B458" s="261" t="s">
        <v>437</v>
      </c>
      <c r="C458" s="261">
        <v>0</v>
      </c>
    </row>
    <row r="459" ht="30" customHeight="1" spans="1:3">
      <c r="A459" s="261">
        <v>103041606</v>
      </c>
      <c r="B459" s="261" t="s">
        <v>438</v>
      </c>
      <c r="C459" s="261">
        <v>0</v>
      </c>
    </row>
    <row r="460" ht="30" customHeight="1" spans="1:3">
      <c r="A460" s="261">
        <v>103041607</v>
      </c>
      <c r="B460" s="261" t="s">
        <v>439</v>
      </c>
      <c r="C460" s="261">
        <v>0</v>
      </c>
    </row>
    <row r="461" ht="30" customHeight="1" spans="1:3">
      <c r="A461" s="261">
        <v>103041608</v>
      </c>
      <c r="B461" s="261" t="s">
        <v>411</v>
      </c>
      <c r="C461" s="261">
        <v>0</v>
      </c>
    </row>
    <row r="462" ht="30" customHeight="1" spans="1:3">
      <c r="A462" s="261">
        <v>103041610</v>
      </c>
      <c r="B462" s="261" t="s">
        <v>440</v>
      </c>
      <c r="C462" s="261">
        <v>335</v>
      </c>
    </row>
    <row r="463" ht="30" customHeight="1" spans="1:3">
      <c r="A463" s="261">
        <v>103041612</v>
      </c>
      <c r="B463" s="261" t="s">
        <v>441</v>
      </c>
      <c r="C463" s="261">
        <v>0</v>
      </c>
    </row>
    <row r="464" ht="30" customHeight="1" spans="1:3">
      <c r="A464" s="261">
        <v>103041613</v>
      </c>
      <c r="B464" s="261" t="s">
        <v>442</v>
      </c>
      <c r="C464" s="261">
        <v>0</v>
      </c>
    </row>
    <row r="465" ht="30" customHeight="1" spans="1:3">
      <c r="A465" s="261">
        <v>103041614</v>
      </c>
      <c r="B465" s="261" t="s">
        <v>443</v>
      </c>
      <c r="C465" s="261">
        <v>0</v>
      </c>
    </row>
    <row r="466" ht="30" customHeight="1" spans="1:3">
      <c r="A466" s="261">
        <v>103041615</v>
      </c>
      <c r="B466" s="261" t="s">
        <v>444</v>
      </c>
      <c r="C466" s="261">
        <v>0</v>
      </c>
    </row>
    <row r="467" ht="30" customHeight="1" spans="1:3">
      <c r="A467" s="261">
        <v>103041616</v>
      </c>
      <c r="B467" s="261" t="s">
        <v>445</v>
      </c>
      <c r="C467" s="261">
        <v>0</v>
      </c>
    </row>
    <row r="468" ht="30" customHeight="1" spans="1:3">
      <c r="A468" s="261">
        <v>103041617</v>
      </c>
      <c r="B468" s="261" t="s">
        <v>446</v>
      </c>
      <c r="C468" s="261">
        <v>107</v>
      </c>
    </row>
    <row r="469" ht="30" customHeight="1" spans="1:3">
      <c r="A469" s="261">
        <v>103041618</v>
      </c>
      <c r="B469" s="261" t="s">
        <v>447</v>
      </c>
      <c r="C469" s="261">
        <v>2</v>
      </c>
    </row>
    <row r="470" ht="30" customHeight="1" spans="1:3">
      <c r="A470" s="261">
        <v>103041650</v>
      </c>
      <c r="B470" s="261" t="s">
        <v>448</v>
      </c>
      <c r="C470" s="261">
        <v>0</v>
      </c>
    </row>
    <row r="471" ht="30" customHeight="1" spans="1:3">
      <c r="A471" s="261">
        <v>1030417</v>
      </c>
      <c r="B471" s="261" t="s">
        <v>449</v>
      </c>
      <c r="C471" s="261">
        <v>0</v>
      </c>
    </row>
    <row r="472" ht="30" customHeight="1" spans="1:3">
      <c r="A472" s="261">
        <v>103041703</v>
      </c>
      <c r="B472" s="261" t="s">
        <v>450</v>
      </c>
      <c r="C472" s="261">
        <v>0</v>
      </c>
    </row>
    <row r="473" ht="30" customHeight="1" spans="1:3">
      <c r="A473" s="261">
        <v>103041750</v>
      </c>
      <c r="B473" s="261" t="s">
        <v>451</v>
      </c>
      <c r="C473" s="261">
        <v>0</v>
      </c>
    </row>
    <row r="474" ht="30" customHeight="1" spans="1:3">
      <c r="A474" s="261">
        <v>1030418</v>
      </c>
      <c r="B474" s="261" t="s">
        <v>452</v>
      </c>
      <c r="C474" s="261">
        <v>0</v>
      </c>
    </row>
    <row r="475" ht="30" customHeight="1" spans="1:3">
      <c r="A475" s="261">
        <v>103041850</v>
      </c>
      <c r="B475" s="261" t="s">
        <v>453</v>
      </c>
      <c r="C475" s="261">
        <v>0</v>
      </c>
    </row>
    <row r="476" ht="30" customHeight="1" spans="1:3">
      <c r="A476" s="261">
        <v>1030419</v>
      </c>
      <c r="B476" s="261" t="s">
        <v>454</v>
      </c>
      <c r="C476" s="261">
        <v>0</v>
      </c>
    </row>
    <row r="477" ht="30" customHeight="1" spans="1:3">
      <c r="A477" s="261">
        <v>103041950</v>
      </c>
      <c r="B477" s="261" t="s">
        <v>455</v>
      </c>
      <c r="C477" s="261">
        <v>0</v>
      </c>
    </row>
    <row r="478" ht="30" customHeight="1" spans="1:3">
      <c r="A478" s="261">
        <v>1030420</v>
      </c>
      <c r="B478" s="261" t="s">
        <v>456</v>
      </c>
      <c r="C478" s="261">
        <v>0</v>
      </c>
    </row>
    <row r="479" ht="30" customHeight="1" spans="1:3">
      <c r="A479" s="261">
        <v>103042050</v>
      </c>
      <c r="B479" s="261" t="s">
        <v>457</v>
      </c>
      <c r="C479" s="261">
        <v>0</v>
      </c>
    </row>
    <row r="480" ht="30" customHeight="1" spans="1:3">
      <c r="A480" s="261">
        <v>1030422</v>
      </c>
      <c r="B480" s="261" t="s">
        <v>458</v>
      </c>
      <c r="C480" s="261">
        <v>0</v>
      </c>
    </row>
    <row r="481" ht="30" customHeight="1" spans="1:3">
      <c r="A481" s="261">
        <v>103042250</v>
      </c>
      <c r="B481" s="261" t="s">
        <v>459</v>
      </c>
      <c r="C481" s="261">
        <v>0</v>
      </c>
    </row>
    <row r="482" ht="30" customHeight="1" spans="1:3">
      <c r="A482" s="261">
        <v>1030423</v>
      </c>
      <c r="B482" s="261" t="s">
        <v>460</v>
      </c>
      <c r="C482" s="261">
        <v>0</v>
      </c>
    </row>
    <row r="483" ht="30" customHeight="1" spans="1:3">
      <c r="A483" s="261">
        <v>103042301</v>
      </c>
      <c r="B483" s="261" t="s">
        <v>461</v>
      </c>
      <c r="C483" s="261">
        <v>0</v>
      </c>
    </row>
    <row r="484" ht="30" customHeight="1" spans="1:3">
      <c r="A484" s="261">
        <v>103042350</v>
      </c>
      <c r="B484" s="261" t="s">
        <v>462</v>
      </c>
      <c r="C484" s="261">
        <v>0</v>
      </c>
    </row>
    <row r="485" ht="30" customHeight="1" spans="1:3">
      <c r="A485" s="261">
        <v>1030424</v>
      </c>
      <c r="B485" s="261" t="s">
        <v>463</v>
      </c>
      <c r="C485" s="261">
        <v>1298</v>
      </c>
    </row>
    <row r="486" ht="30" customHeight="1" spans="1:3">
      <c r="A486" s="261">
        <v>103042401</v>
      </c>
      <c r="B486" s="261" t="s">
        <v>464</v>
      </c>
      <c r="C486" s="261">
        <v>1298</v>
      </c>
    </row>
    <row r="487" ht="30" customHeight="1" spans="1:3">
      <c r="A487" s="261">
        <v>103042450</v>
      </c>
      <c r="B487" s="261" t="s">
        <v>465</v>
      </c>
      <c r="C487" s="261">
        <v>0</v>
      </c>
    </row>
    <row r="488" ht="30" customHeight="1" spans="1:3">
      <c r="A488" s="261">
        <v>1030425</v>
      </c>
      <c r="B488" s="261" t="s">
        <v>466</v>
      </c>
      <c r="C488" s="261">
        <v>0</v>
      </c>
    </row>
    <row r="489" ht="30" customHeight="1" spans="1:3">
      <c r="A489" s="261">
        <v>103042502</v>
      </c>
      <c r="B489" s="261" t="s">
        <v>467</v>
      </c>
      <c r="C489" s="261">
        <v>0</v>
      </c>
    </row>
    <row r="490" ht="30" customHeight="1" spans="1:3">
      <c r="A490" s="261">
        <v>103042503</v>
      </c>
      <c r="B490" s="261" t="s">
        <v>468</v>
      </c>
      <c r="C490" s="261">
        <v>0</v>
      </c>
    </row>
    <row r="491" ht="30" customHeight="1" spans="1:3">
      <c r="A491" s="261">
        <v>103042504</v>
      </c>
      <c r="B491" s="261" t="s">
        <v>424</v>
      </c>
      <c r="C491" s="261">
        <v>0</v>
      </c>
    </row>
    <row r="492" ht="30" customHeight="1" spans="1:3">
      <c r="A492" s="261">
        <v>103042506</v>
      </c>
      <c r="B492" s="261" t="s">
        <v>469</v>
      </c>
      <c r="C492" s="261">
        <v>0</v>
      </c>
    </row>
    <row r="493" ht="30" customHeight="1" spans="1:3">
      <c r="A493" s="261">
        <v>103042507</v>
      </c>
      <c r="B493" s="261" t="s">
        <v>470</v>
      </c>
      <c r="C493" s="261">
        <v>0</v>
      </c>
    </row>
    <row r="494" ht="30" customHeight="1" spans="1:3">
      <c r="A494" s="261">
        <v>103042508</v>
      </c>
      <c r="B494" s="261" t="s">
        <v>471</v>
      </c>
      <c r="C494" s="261">
        <v>0</v>
      </c>
    </row>
    <row r="495" ht="30" customHeight="1" spans="1:3">
      <c r="A495" s="261">
        <v>103042550</v>
      </c>
      <c r="B495" s="261" t="s">
        <v>472</v>
      </c>
      <c r="C495" s="261">
        <v>0</v>
      </c>
    </row>
    <row r="496" ht="30" customHeight="1" spans="1:3">
      <c r="A496" s="261">
        <v>1030426</v>
      </c>
      <c r="B496" s="261" t="s">
        <v>473</v>
      </c>
      <c r="C496" s="261">
        <v>0</v>
      </c>
    </row>
    <row r="497" ht="30" customHeight="1" spans="1:3">
      <c r="A497" s="261">
        <v>103042650</v>
      </c>
      <c r="B497" s="261" t="s">
        <v>474</v>
      </c>
      <c r="C497" s="261">
        <v>0</v>
      </c>
    </row>
    <row r="498" ht="30" customHeight="1" spans="1:3">
      <c r="A498" s="261">
        <v>1030427</v>
      </c>
      <c r="B498" s="261" t="s">
        <v>475</v>
      </c>
      <c r="C498" s="261">
        <v>3369</v>
      </c>
    </row>
    <row r="499" ht="30" customHeight="1" spans="1:3">
      <c r="A499" s="261">
        <v>103042706</v>
      </c>
      <c r="B499" s="261" t="s">
        <v>476</v>
      </c>
      <c r="C499" s="261">
        <v>0</v>
      </c>
    </row>
    <row r="500" ht="30" customHeight="1" spans="1:3">
      <c r="A500" s="261">
        <v>103042707</v>
      </c>
      <c r="B500" s="261" t="s">
        <v>477</v>
      </c>
      <c r="C500" s="261">
        <v>0</v>
      </c>
    </row>
    <row r="501" ht="30" customHeight="1" spans="1:3">
      <c r="A501" s="261">
        <v>103042750</v>
      </c>
      <c r="B501" s="261" t="s">
        <v>478</v>
      </c>
      <c r="C501" s="261">
        <v>3369</v>
      </c>
    </row>
    <row r="502" ht="30" customHeight="1" spans="1:3">
      <c r="A502" s="261">
        <v>103042751</v>
      </c>
      <c r="B502" s="261" t="s">
        <v>479</v>
      </c>
      <c r="C502" s="261">
        <v>0</v>
      </c>
    </row>
    <row r="503" ht="30" customHeight="1" spans="1:3">
      <c r="A503" s="261">
        <v>103042752</v>
      </c>
      <c r="B503" s="261" t="s">
        <v>480</v>
      </c>
      <c r="C503" s="261">
        <v>0</v>
      </c>
    </row>
    <row r="504" ht="30" customHeight="1" spans="1:3">
      <c r="A504" s="261">
        <v>1030428</v>
      </c>
      <c r="B504" s="261" t="s">
        <v>481</v>
      </c>
      <c r="C504" s="261">
        <v>0</v>
      </c>
    </row>
    <row r="505" ht="30" customHeight="1" spans="1:3">
      <c r="A505" s="261">
        <v>103042850</v>
      </c>
      <c r="B505" s="261" t="s">
        <v>482</v>
      </c>
      <c r="C505" s="261">
        <v>0</v>
      </c>
    </row>
    <row r="506" ht="30" customHeight="1" spans="1:3">
      <c r="A506" s="261">
        <v>1030429</v>
      </c>
      <c r="B506" s="261" t="s">
        <v>483</v>
      </c>
      <c r="C506" s="261">
        <v>0</v>
      </c>
    </row>
    <row r="507" ht="30" customHeight="1" spans="1:3">
      <c r="A507" s="261">
        <v>103042906</v>
      </c>
      <c r="B507" s="261" t="s">
        <v>484</v>
      </c>
      <c r="C507" s="261">
        <v>0</v>
      </c>
    </row>
    <row r="508" ht="30" customHeight="1" spans="1:3">
      <c r="A508" s="261">
        <v>103042907</v>
      </c>
      <c r="B508" s="261" t="s">
        <v>485</v>
      </c>
      <c r="C508" s="261">
        <v>0</v>
      </c>
    </row>
    <row r="509" ht="30" customHeight="1" spans="1:3">
      <c r="A509" s="261">
        <v>103042908</v>
      </c>
      <c r="B509" s="261" t="s">
        <v>486</v>
      </c>
      <c r="C509" s="261">
        <v>0</v>
      </c>
    </row>
    <row r="510" ht="30" customHeight="1" spans="1:3">
      <c r="A510" s="261">
        <v>103042950</v>
      </c>
      <c r="B510" s="261" t="s">
        <v>487</v>
      </c>
      <c r="C510" s="261">
        <v>0</v>
      </c>
    </row>
    <row r="511" ht="30" customHeight="1" spans="1:3">
      <c r="A511" s="261">
        <v>1030430</v>
      </c>
      <c r="B511" s="261" t="s">
        <v>488</v>
      </c>
      <c r="C511" s="261">
        <v>13</v>
      </c>
    </row>
    <row r="512" ht="30" customHeight="1" spans="1:3">
      <c r="A512" s="261">
        <v>103043003</v>
      </c>
      <c r="B512" s="261" t="s">
        <v>489</v>
      </c>
      <c r="C512" s="261">
        <v>12</v>
      </c>
    </row>
    <row r="513" ht="30" customHeight="1" spans="1:3">
      <c r="A513" s="261">
        <v>103043050</v>
      </c>
      <c r="B513" s="261" t="s">
        <v>490</v>
      </c>
      <c r="C513" s="261">
        <v>1</v>
      </c>
    </row>
    <row r="514" ht="30" customHeight="1" spans="1:3">
      <c r="A514" s="261">
        <v>1030431</v>
      </c>
      <c r="B514" s="261" t="s">
        <v>491</v>
      </c>
      <c r="C514" s="261">
        <v>0</v>
      </c>
    </row>
    <row r="515" ht="30" customHeight="1" spans="1:3">
      <c r="A515" s="261">
        <v>103043101</v>
      </c>
      <c r="B515" s="261" t="s">
        <v>492</v>
      </c>
      <c r="C515" s="261">
        <v>0</v>
      </c>
    </row>
    <row r="516" ht="30" customHeight="1" spans="1:3">
      <c r="A516" s="261">
        <v>103043150</v>
      </c>
      <c r="B516" s="261" t="s">
        <v>493</v>
      </c>
      <c r="C516" s="261">
        <v>0</v>
      </c>
    </row>
    <row r="517" ht="30" customHeight="1" spans="1:3">
      <c r="A517" s="261">
        <v>1030432</v>
      </c>
      <c r="B517" s="261" t="s">
        <v>494</v>
      </c>
      <c r="C517" s="261">
        <v>49609</v>
      </c>
    </row>
    <row r="518" ht="30" customHeight="1" spans="1:3">
      <c r="A518" s="261">
        <v>103043204</v>
      </c>
      <c r="B518" s="261" t="s">
        <v>495</v>
      </c>
      <c r="C518" s="261">
        <v>835</v>
      </c>
    </row>
    <row r="519" ht="30" customHeight="1" spans="1:3">
      <c r="A519" s="261">
        <v>103043205</v>
      </c>
      <c r="B519" s="261" t="s">
        <v>496</v>
      </c>
      <c r="C519" s="261">
        <v>47278</v>
      </c>
    </row>
    <row r="520" ht="30" customHeight="1" spans="1:3">
      <c r="A520" s="261">
        <v>103043206</v>
      </c>
      <c r="B520" s="261" t="s">
        <v>497</v>
      </c>
      <c r="C520" s="261">
        <v>55</v>
      </c>
    </row>
    <row r="521" ht="30" customHeight="1" spans="1:3">
      <c r="A521" s="261">
        <v>103043208</v>
      </c>
      <c r="B521" s="261" t="s">
        <v>498</v>
      </c>
      <c r="C521" s="261">
        <v>1441</v>
      </c>
    </row>
    <row r="522" ht="30" customHeight="1" spans="1:3">
      <c r="A522" s="261">
        <v>103043209</v>
      </c>
      <c r="B522" s="261" t="s">
        <v>499</v>
      </c>
      <c r="C522" s="261">
        <v>0</v>
      </c>
    </row>
    <row r="523" ht="30" customHeight="1" spans="1:3">
      <c r="A523" s="261">
        <v>103043250</v>
      </c>
      <c r="B523" s="261" t="s">
        <v>500</v>
      </c>
      <c r="C523" s="261">
        <v>0</v>
      </c>
    </row>
    <row r="524" ht="30" customHeight="1" spans="1:3">
      <c r="A524" s="261">
        <v>1030433</v>
      </c>
      <c r="B524" s="261" t="s">
        <v>501</v>
      </c>
      <c r="C524" s="261">
        <v>435</v>
      </c>
    </row>
    <row r="525" ht="30" customHeight="1" spans="1:3">
      <c r="A525" s="261">
        <v>103043302</v>
      </c>
      <c r="B525" s="261" t="s">
        <v>502</v>
      </c>
      <c r="C525" s="261">
        <v>140</v>
      </c>
    </row>
    <row r="526" ht="30" customHeight="1" spans="1:3">
      <c r="A526" s="261">
        <v>103043306</v>
      </c>
      <c r="B526" s="261" t="s">
        <v>503</v>
      </c>
      <c r="C526" s="261">
        <v>0</v>
      </c>
    </row>
    <row r="527" ht="30" customHeight="1" spans="1:3">
      <c r="A527" s="261">
        <v>103043307</v>
      </c>
      <c r="B527" s="261" t="s">
        <v>504</v>
      </c>
      <c r="C527" s="261">
        <v>0</v>
      </c>
    </row>
    <row r="528" ht="30" customHeight="1" spans="1:3">
      <c r="A528" s="261">
        <v>103043310</v>
      </c>
      <c r="B528" s="261" t="s">
        <v>411</v>
      </c>
      <c r="C528" s="261">
        <v>0</v>
      </c>
    </row>
    <row r="529" ht="30" customHeight="1" spans="1:3">
      <c r="A529" s="261">
        <v>103043311</v>
      </c>
      <c r="B529" s="261" t="s">
        <v>505</v>
      </c>
      <c r="C529" s="261">
        <v>0</v>
      </c>
    </row>
    <row r="530" ht="30" customHeight="1" spans="1:3">
      <c r="A530" s="261">
        <v>103043313</v>
      </c>
      <c r="B530" s="261" t="s">
        <v>506</v>
      </c>
      <c r="C530" s="261">
        <v>0</v>
      </c>
    </row>
    <row r="531" ht="30" customHeight="1" spans="1:3">
      <c r="A531" s="261">
        <v>103043314</v>
      </c>
      <c r="B531" s="261" t="s">
        <v>507</v>
      </c>
      <c r="C531" s="261">
        <v>54</v>
      </c>
    </row>
    <row r="532" ht="30" customHeight="1" spans="1:3">
      <c r="A532" s="261">
        <v>103043350</v>
      </c>
      <c r="B532" s="261" t="s">
        <v>508</v>
      </c>
      <c r="C532" s="261">
        <v>241</v>
      </c>
    </row>
    <row r="533" ht="30" customHeight="1" spans="1:3">
      <c r="A533" s="261">
        <v>1030434</v>
      </c>
      <c r="B533" s="261" t="s">
        <v>509</v>
      </c>
      <c r="C533" s="261">
        <v>0</v>
      </c>
    </row>
    <row r="534" ht="30" customHeight="1" spans="1:3">
      <c r="A534" s="261">
        <v>103043401</v>
      </c>
      <c r="B534" s="261" t="s">
        <v>510</v>
      </c>
      <c r="C534" s="261">
        <v>0</v>
      </c>
    </row>
    <row r="535" ht="30" customHeight="1" spans="1:3">
      <c r="A535" s="261">
        <v>103043402</v>
      </c>
      <c r="B535" s="261" t="s">
        <v>511</v>
      </c>
      <c r="C535" s="261">
        <v>0</v>
      </c>
    </row>
    <row r="536" ht="30" customHeight="1" spans="1:3">
      <c r="A536" s="261">
        <v>103043403</v>
      </c>
      <c r="B536" s="261" t="s">
        <v>512</v>
      </c>
      <c r="C536" s="261">
        <v>0</v>
      </c>
    </row>
    <row r="537" ht="30" customHeight="1" spans="1:3">
      <c r="A537" s="261">
        <v>103043450</v>
      </c>
      <c r="B537" s="261" t="s">
        <v>513</v>
      </c>
      <c r="C537" s="261">
        <v>0</v>
      </c>
    </row>
    <row r="538" ht="30" customHeight="1" spans="1:3">
      <c r="A538" s="261">
        <v>1030435</v>
      </c>
      <c r="B538" s="261" t="s">
        <v>514</v>
      </c>
      <c r="C538" s="261">
        <v>813</v>
      </c>
    </row>
    <row r="539" ht="30" customHeight="1" spans="1:3">
      <c r="A539" s="261">
        <v>103043502</v>
      </c>
      <c r="B539" s="261" t="s">
        <v>515</v>
      </c>
      <c r="C539" s="261">
        <v>0</v>
      </c>
    </row>
    <row r="540" ht="30" customHeight="1" spans="1:3">
      <c r="A540" s="261">
        <v>103043503</v>
      </c>
      <c r="B540" s="261" t="s">
        <v>516</v>
      </c>
      <c r="C540" s="261">
        <v>0</v>
      </c>
    </row>
    <row r="541" ht="30" customHeight="1" spans="1:3">
      <c r="A541" s="261">
        <v>103043504</v>
      </c>
      <c r="B541" s="261" t="s">
        <v>517</v>
      </c>
      <c r="C541" s="261">
        <v>0</v>
      </c>
    </row>
    <row r="542" ht="30" customHeight="1" spans="1:3">
      <c r="A542" s="261">
        <v>103043505</v>
      </c>
      <c r="B542" s="261" t="s">
        <v>518</v>
      </c>
      <c r="C542" s="261">
        <v>813</v>
      </c>
    </row>
    <row r="543" ht="30" customHeight="1" spans="1:3">
      <c r="A543" s="261">
        <v>103043506</v>
      </c>
      <c r="B543" s="261" t="s">
        <v>411</v>
      </c>
      <c r="C543" s="261">
        <v>0</v>
      </c>
    </row>
    <row r="544" ht="30" customHeight="1" spans="1:3">
      <c r="A544" s="261">
        <v>103043507</v>
      </c>
      <c r="B544" s="261" t="s">
        <v>519</v>
      </c>
      <c r="C544" s="261">
        <v>0</v>
      </c>
    </row>
    <row r="545" ht="30" customHeight="1" spans="1:3">
      <c r="A545" s="261">
        <v>103043550</v>
      </c>
      <c r="B545" s="261" t="s">
        <v>520</v>
      </c>
      <c r="C545" s="261">
        <v>0</v>
      </c>
    </row>
    <row r="546" ht="30" customHeight="1" spans="1:3">
      <c r="A546" s="261">
        <v>1030436</v>
      </c>
      <c r="B546" s="261" t="s">
        <v>521</v>
      </c>
      <c r="C546" s="261">
        <v>0</v>
      </c>
    </row>
    <row r="547" ht="30" customHeight="1" spans="1:3">
      <c r="A547" s="261">
        <v>103043604</v>
      </c>
      <c r="B547" s="261" t="s">
        <v>522</v>
      </c>
      <c r="C547" s="261">
        <v>0</v>
      </c>
    </row>
    <row r="548" ht="30" customHeight="1" spans="1:3">
      <c r="A548" s="261">
        <v>103043650</v>
      </c>
      <c r="B548" s="261" t="s">
        <v>523</v>
      </c>
      <c r="C548" s="261">
        <v>0</v>
      </c>
    </row>
    <row r="549" ht="30" customHeight="1" spans="1:3">
      <c r="A549" s="261">
        <v>1030437</v>
      </c>
      <c r="B549" s="261" t="s">
        <v>524</v>
      </c>
      <c r="C549" s="261">
        <v>0</v>
      </c>
    </row>
    <row r="550" ht="30" customHeight="1" spans="1:3">
      <c r="A550" s="261">
        <v>103043701</v>
      </c>
      <c r="B550" s="261" t="s">
        <v>525</v>
      </c>
      <c r="C550" s="261">
        <v>0</v>
      </c>
    </row>
    <row r="551" ht="30" customHeight="1" spans="1:3">
      <c r="A551" s="261">
        <v>103043750</v>
      </c>
      <c r="B551" s="261" t="s">
        <v>526</v>
      </c>
      <c r="C551" s="261">
        <v>0</v>
      </c>
    </row>
    <row r="552" ht="30" customHeight="1" spans="1:3">
      <c r="A552" s="261">
        <v>1030438</v>
      </c>
      <c r="B552" s="261" t="s">
        <v>527</v>
      </c>
      <c r="C552" s="261">
        <v>0</v>
      </c>
    </row>
    <row r="553" ht="30" customHeight="1" spans="1:3">
      <c r="A553" s="261">
        <v>103043801</v>
      </c>
      <c r="B553" s="261" t="s">
        <v>528</v>
      </c>
      <c r="C553" s="261">
        <v>0</v>
      </c>
    </row>
    <row r="554" ht="30" customHeight="1" spans="1:3">
      <c r="A554" s="261">
        <v>103043802</v>
      </c>
      <c r="B554" s="261" t="s">
        <v>529</v>
      </c>
      <c r="C554" s="261">
        <v>0</v>
      </c>
    </row>
    <row r="555" ht="30" customHeight="1" spans="1:3">
      <c r="A555" s="261">
        <v>103043803</v>
      </c>
      <c r="B555" s="261" t="s">
        <v>530</v>
      </c>
      <c r="C555" s="261">
        <v>0</v>
      </c>
    </row>
    <row r="556" ht="30" customHeight="1" spans="1:3">
      <c r="A556" s="261">
        <v>103043850</v>
      </c>
      <c r="B556" s="261" t="s">
        <v>531</v>
      </c>
      <c r="C556" s="261">
        <v>0</v>
      </c>
    </row>
    <row r="557" ht="30" customHeight="1" spans="1:3">
      <c r="A557" s="261">
        <v>1030440</v>
      </c>
      <c r="B557" s="261" t="s">
        <v>532</v>
      </c>
      <c r="C557" s="261">
        <v>0</v>
      </c>
    </row>
    <row r="558" ht="30" customHeight="1" spans="1:3">
      <c r="A558" s="261">
        <v>103044001</v>
      </c>
      <c r="B558" s="261" t="s">
        <v>411</v>
      </c>
      <c r="C558" s="261">
        <v>0</v>
      </c>
    </row>
    <row r="559" ht="30" customHeight="1" spans="1:3">
      <c r="A559" s="261">
        <v>103044050</v>
      </c>
      <c r="B559" s="261" t="s">
        <v>533</v>
      </c>
      <c r="C559" s="261">
        <v>0</v>
      </c>
    </row>
    <row r="560" ht="30" customHeight="1" spans="1:3">
      <c r="A560" s="261">
        <v>1030442</v>
      </c>
      <c r="B560" s="261" t="s">
        <v>534</v>
      </c>
      <c r="C560" s="261">
        <v>0</v>
      </c>
    </row>
    <row r="561" ht="30" customHeight="1" spans="1:3">
      <c r="A561" s="261">
        <v>103044202</v>
      </c>
      <c r="B561" s="261" t="s">
        <v>408</v>
      </c>
      <c r="C561" s="261">
        <v>0</v>
      </c>
    </row>
    <row r="562" ht="30" customHeight="1" spans="1:3">
      <c r="A562" s="261">
        <v>103044203</v>
      </c>
      <c r="B562" s="261" t="s">
        <v>411</v>
      </c>
      <c r="C562" s="261">
        <v>0</v>
      </c>
    </row>
    <row r="563" ht="30" customHeight="1" spans="1:3">
      <c r="A563" s="261">
        <v>103044205</v>
      </c>
      <c r="B563" s="261" t="s">
        <v>535</v>
      </c>
      <c r="C563" s="261">
        <v>0</v>
      </c>
    </row>
    <row r="564" ht="30" customHeight="1" spans="1:3">
      <c r="A564" s="261">
        <v>103044206</v>
      </c>
      <c r="B564" s="261" t="s">
        <v>536</v>
      </c>
      <c r="C564" s="261">
        <v>0</v>
      </c>
    </row>
    <row r="565" ht="30" customHeight="1" spans="1:3">
      <c r="A565" s="261">
        <v>103044208</v>
      </c>
      <c r="B565" s="261" t="s">
        <v>537</v>
      </c>
      <c r="C565" s="261">
        <v>0</v>
      </c>
    </row>
    <row r="566" ht="30" customHeight="1" spans="1:3">
      <c r="A566" s="261">
        <v>103044209</v>
      </c>
      <c r="B566" s="261" t="s">
        <v>538</v>
      </c>
      <c r="C566" s="261">
        <v>0</v>
      </c>
    </row>
    <row r="567" ht="30" customHeight="1" spans="1:3">
      <c r="A567" s="261">
        <v>103044210</v>
      </c>
      <c r="B567" s="261" t="s">
        <v>539</v>
      </c>
      <c r="C567" s="261">
        <v>0</v>
      </c>
    </row>
    <row r="568" ht="30" customHeight="1" spans="1:3">
      <c r="A568" s="261">
        <v>103044218</v>
      </c>
      <c r="B568" s="261" t="s">
        <v>540</v>
      </c>
      <c r="C568" s="261">
        <v>0</v>
      </c>
    </row>
    <row r="569" ht="30" customHeight="1" spans="1:3">
      <c r="A569" s="261">
        <v>103044220</v>
      </c>
      <c r="B569" s="261" t="s">
        <v>541</v>
      </c>
      <c r="C569" s="261">
        <v>0</v>
      </c>
    </row>
    <row r="570" ht="30" customHeight="1" spans="1:3">
      <c r="A570" s="261">
        <v>103044250</v>
      </c>
      <c r="B570" s="261" t="s">
        <v>542</v>
      </c>
      <c r="C570" s="261">
        <v>0</v>
      </c>
    </row>
    <row r="571" ht="30" customHeight="1" spans="1:3">
      <c r="A571" s="261">
        <v>1030443</v>
      </c>
      <c r="B571" s="261" t="s">
        <v>543</v>
      </c>
      <c r="C571" s="261">
        <v>0</v>
      </c>
    </row>
    <row r="572" ht="30" customHeight="1" spans="1:3">
      <c r="A572" s="261">
        <v>103044302</v>
      </c>
      <c r="B572" s="261" t="s">
        <v>544</v>
      </c>
      <c r="C572" s="261">
        <v>0</v>
      </c>
    </row>
    <row r="573" ht="30" customHeight="1" spans="1:3">
      <c r="A573" s="261">
        <v>103044306</v>
      </c>
      <c r="B573" s="261" t="s">
        <v>411</v>
      </c>
      <c r="C573" s="261">
        <v>0</v>
      </c>
    </row>
    <row r="574" ht="30" customHeight="1" spans="1:3">
      <c r="A574" s="261">
        <v>103044307</v>
      </c>
      <c r="B574" s="261" t="s">
        <v>545</v>
      </c>
      <c r="C574" s="261">
        <v>0</v>
      </c>
    </row>
    <row r="575" ht="30" customHeight="1" spans="1:3">
      <c r="A575" s="261">
        <v>103044308</v>
      </c>
      <c r="B575" s="261" t="s">
        <v>546</v>
      </c>
      <c r="C575" s="261">
        <v>0</v>
      </c>
    </row>
    <row r="576" ht="30" customHeight="1" spans="1:3">
      <c r="A576" s="261">
        <v>103044350</v>
      </c>
      <c r="B576" s="261" t="s">
        <v>547</v>
      </c>
      <c r="C576" s="261">
        <v>0</v>
      </c>
    </row>
    <row r="577" ht="30" customHeight="1" spans="1:3">
      <c r="A577" s="261">
        <v>1030444</v>
      </c>
      <c r="B577" s="261" t="s">
        <v>548</v>
      </c>
      <c r="C577" s="261">
        <v>3</v>
      </c>
    </row>
    <row r="578" ht="30" customHeight="1" spans="1:3">
      <c r="A578" s="261">
        <v>103044401</v>
      </c>
      <c r="B578" s="261" t="s">
        <v>549</v>
      </c>
      <c r="C578" s="261">
        <v>0</v>
      </c>
    </row>
    <row r="579" ht="30" customHeight="1" spans="1:3">
      <c r="A579" s="261">
        <v>103044402</v>
      </c>
      <c r="B579" s="261" t="s">
        <v>550</v>
      </c>
      <c r="C579" s="261">
        <v>0</v>
      </c>
    </row>
    <row r="580" ht="30" customHeight="1" spans="1:3">
      <c r="A580" s="261">
        <v>103044405</v>
      </c>
      <c r="B580" s="261" t="s">
        <v>551</v>
      </c>
      <c r="C580" s="261">
        <v>0</v>
      </c>
    </row>
    <row r="581" ht="30" customHeight="1" spans="1:3">
      <c r="A581" s="261">
        <v>103044406</v>
      </c>
      <c r="B581" s="261" t="s">
        <v>552</v>
      </c>
      <c r="C581" s="261">
        <v>0</v>
      </c>
    </row>
    <row r="582" ht="30" customHeight="1" spans="1:3">
      <c r="A582" s="261">
        <v>103044407</v>
      </c>
      <c r="B582" s="261" t="s">
        <v>553</v>
      </c>
      <c r="C582" s="261">
        <v>0</v>
      </c>
    </row>
    <row r="583" ht="30" customHeight="1" spans="1:3">
      <c r="A583" s="261">
        <v>103044408</v>
      </c>
      <c r="B583" s="261" t="s">
        <v>554</v>
      </c>
      <c r="C583" s="261">
        <v>0</v>
      </c>
    </row>
    <row r="584" ht="30" customHeight="1" spans="1:3">
      <c r="A584" s="261">
        <v>103044410</v>
      </c>
      <c r="B584" s="261" t="s">
        <v>555</v>
      </c>
      <c r="C584" s="261">
        <v>0</v>
      </c>
    </row>
    <row r="585" ht="30" customHeight="1" spans="1:3">
      <c r="A585" s="261">
        <v>103044411</v>
      </c>
      <c r="B585" s="261" t="s">
        <v>556</v>
      </c>
      <c r="C585" s="261">
        <v>0</v>
      </c>
    </row>
    <row r="586" ht="30" customHeight="1" spans="1:3">
      <c r="A586" s="261">
        <v>103044412</v>
      </c>
      <c r="B586" s="261" t="s">
        <v>557</v>
      </c>
      <c r="C586" s="261">
        <v>0</v>
      </c>
    </row>
    <row r="587" ht="30" customHeight="1" spans="1:3">
      <c r="A587" s="261">
        <v>103044413</v>
      </c>
      <c r="B587" s="261" t="s">
        <v>558</v>
      </c>
      <c r="C587" s="261">
        <v>3</v>
      </c>
    </row>
    <row r="588" ht="30" customHeight="1" spans="1:3">
      <c r="A588" s="261">
        <v>103044414</v>
      </c>
      <c r="B588" s="261" t="s">
        <v>559</v>
      </c>
      <c r="C588" s="261">
        <v>0</v>
      </c>
    </row>
    <row r="589" ht="30" customHeight="1" spans="1:3">
      <c r="A589" s="261">
        <v>103044415</v>
      </c>
      <c r="B589" s="261" t="s">
        <v>560</v>
      </c>
      <c r="C589" s="261">
        <v>0</v>
      </c>
    </row>
    <row r="590" ht="30" customHeight="1" spans="1:3">
      <c r="A590" s="261">
        <v>103044416</v>
      </c>
      <c r="B590" s="261" t="s">
        <v>561</v>
      </c>
      <c r="C590" s="261">
        <v>0</v>
      </c>
    </row>
    <row r="591" ht="30" customHeight="1" spans="1:3">
      <c r="A591" s="261">
        <v>103044418</v>
      </c>
      <c r="B591" s="261" t="s">
        <v>562</v>
      </c>
      <c r="C591" s="261">
        <v>0</v>
      </c>
    </row>
    <row r="592" ht="30" customHeight="1" spans="1:3">
      <c r="A592" s="261">
        <v>103044419</v>
      </c>
      <c r="B592" s="261" t="s">
        <v>563</v>
      </c>
      <c r="C592" s="261">
        <v>0</v>
      </c>
    </row>
    <row r="593" ht="30" customHeight="1" spans="1:3">
      <c r="A593" s="261">
        <v>103044420</v>
      </c>
      <c r="B593" s="261" t="s">
        <v>564</v>
      </c>
      <c r="C593" s="261">
        <v>0</v>
      </c>
    </row>
    <row r="594" ht="30" customHeight="1" spans="1:3">
      <c r="A594" s="261">
        <v>103044421</v>
      </c>
      <c r="B594" s="261" t="s">
        <v>565</v>
      </c>
      <c r="C594" s="261">
        <v>0</v>
      </c>
    </row>
    <row r="595" ht="30" customHeight="1" spans="1:3">
      <c r="A595" s="261">
        <v>103044422</v>
      </c>
      <c r="B595" s="261" t="s">
        <v>566</v>
      </c>
      <c r="C595" s="261">
        <v>0</v>
      </c>
    </row>
    <row r="596" ht="30" customHeight="1" spans="1:3">
      <c r="A596" s="261">
        <v>103044423</v>
      </c>
      <c r="B596" s="261" t="s">
        <v>567</v>
      </c>
      <c r="C596" s="261">
        <v>0</v>
      </c>
    </row>
    <row r="597" ht="30" customHeight="1" spans="1:3">
      <c r="A597" s="261">
        <v>103044424</v>
      </c>
      <c r="B597" s="261" t="s">
        <v>568</v>
      </c>
      <c r="C597" s="261">
        <v>0</v>
      </c>
    </row>
    <row r="598" ht="30" customHeight="1" spans="1:3">
      <c r="A598" s="261">
        <v>103044425</v>
      </c>
      <c r="B598" s="261" t="s">
        <v>569</v>
      </c>
      <c r="C598" s="261">
        <v>0</v>
      </c>
    </row>
    <row r="599" ht="30" customHeight="1" spans="1:3">
      <c r="A599" s="261">
        <v>103044426</v>
      </c>
      <c r="B599" s="261" t="s">
        <v>570</v>
      </c>
      <c r="C599" s="261">
        <v>0</v>
      </c>
    </row>
    <row r="600" ht="30" customHeight="1" spans="1:3">
      <c r="A600" s="261">
        <v>103044427</v>
      </c>
      <c r="B600" s="261" t="s">
        <v>571</v>
      </c>
      <c r="C600" s="261">
        <v>0</v>
      </c>
    </row>
    <row r="601" ht="30" customHeight="1" spans="1:3">
      <c r="A601" s="261">
        <v>103044428</v>
      </c>
      <c r="B601" s="261" t="s">
        <v>572</v>
      </c>
      <c r="C601" s="261">
        <v>0</v>
      </c>
    </row>
    <row r="602" ht="30" customHeight="1" spans="1:3">
      <c r="A602" s="261">
        <v>103044430</v>
      </c>
      <c r="B602" s="261" t="s">
        <v>573</v>
      </c>
      <c r="C602" s="261">
        <v>0</v>
      </c>
    </row>
    <row r="603" ht="30" customHeight="1" spans="1:3">
      <c r="A603" s="261">
        <v>103044431</v>
      </c>
      <c r="B603" s="261" t="s">
        <v>574</v>
      </c>
      <c r="C603" s="261">
        <v>0</v>
      </c>
    </row>
    <row r="604" ht="30" customHeight="1" spans="1:3">
      <c r="A604" s="261">
        <v>103044432</v>
      </c>
      <c r="B604" s="261" t="s">
        <v>575</v>
      </c>
      <c r="C604" s="261">
        <v>0</v>
      </c>
    </row>
    <row r="605" ht="30" customHeight="1" spans="1:3">
      <c r="A605" s="261">
        <v>103044433</v>
      </c>
      <c r="B605" s="261" t="s">
        <v>576</v>
      </c>
      <c r="C605" s="261">
        <v>0</v>
      </c>
    </row>
    <row r="606" ht="30" customHeight="1" spans="1:3">
      <c r="A606" s="261">
        <v>103044434</v>
      </c>
      <c r="B606" s="261" t="s">
        <v>577</v>
      </c>
      <c r="C606" s="261">
        <v>0</v>
      </c>
    </row>
    <row r="607" ht="30" customHeight="1" spans="1:3">
      <c r="A607" s="261">
        <v>103044435</v>
      </c>
      <c r="B607" s="261" t="s">
        <v>578</v>
      </c>
      <c r="C607" s="261">
        <v>0</v>
      </c>
    </row>
    <row r="608" ht="30" customHeight="1" spans="1:3">
      <c r="A608" s="261">
        <v>103044436</v>
      </c>
      <c r="B608" s="261" t="s">
        <v>579</v>
      </c>
      <c r="C608" s="261">
        <v>0</v>
      </c>
    </row>
    <row r="609" ht="30" customHeight="1" spans="1:3">
      <c r="A609" s="261">
        <v>103044450</v>
      </c>
      <c r="B609" s="261" t="s">
        <v>580</v>
      </c>
      <c r="C609" s="261">
        <v>0</v>
      </c>
    </row>
    <row r="610" ht="30" customHeight="1" spans="1:3">
      <c r="A610" s="261">
        <v>1030445</v>
      </c>
      <c r="B610" s="261" t="s">
        <v>581</v>
      </c>
      <c r="C610" s="261">
        <v>0</v>
      </c>
    </row>
    <row r="611" ht="30" customHeight="1" spans="1:3">
      <c r="A611" s="261">
        <v>103044505</v>
      </c>
      <c r="B611" s="261" t="s">
        <v>582</v>
      </c>
      <c r="C611" s="261">
        <v>0</v>
      </c>
    </row>
    <row r="612" ht="30" customHeight="1" spans="1:3">
      <c r="A612" s="261">
        <v>103044506</v>
      </c>
      <c r="B612" s="261" t="s">
        <v>549</v>
      </c>
      <c r="C612" s="261">
        <v>0</v>
      </c>
    </row>
    <row r="613" ht="30" customHeight="1" spans="1:3">
      <c r="A613" s="261">
        <v>103044507</v>
      </c>
      <c r="B613" s="261" t="s">
        <v>583</v>
      </c>
      <c r="C613" s="261">
        <v>0</v>
      </c>
    </row>
    <row r="614" ht="30" customHeight="1" spans="1:3">
      <c r="A614" s="261">
        <v>103044550</v>
      </c>
      <c r="B614" s="261" t="s">
        <v>584</v>
      </c>
      <c r="C614" s="261">
        <v>0</v>
      </c>
    </row>
    <row r="615" ht="30" customHeight="1" spans="1:3">
      <c r="A615" s="261">
        <v>1030446</v>
      </c>
      <c r="B615" s="261" t="s">
        <v>585</v>
      </c>
      <c r="C615" s="261">
        <v>2400</v>
      </c>
    </row>
    <row r="616" ht="30" customHeight="1" spans="1:3">
      <c r="A616" s="261">
        <v>103044601</v>
      </c>
      <c r="B616" s="261" t="s">
        <v>586</v>
      </c>
      <c r="C616" s="261">
        <v>0</v>
      </c>
    </row>
    <row r="617" ht="30" customHeight="1" spans="1:3">
      <c r="A617" s="261">
        <v>103044602</v>
      </c>
      <c r="B617" s="261" t="s">
        <v>587</v>
      </c>
      <c r="C617" s="261">
        <v>2235</v>
      </c>
    </row>
    <row r="618" ht="30" customHeight="1" spans="1:3">
      <c r="A618" s="261">
        <v>103044607</v>
      </c>
      <c r="B618" s="261" t="s">
        <v>588</v>
      </c>
      <c r="C618" s="261">
        <v>0</v>
      </c>
    </row>
    <row r="619" ht="30" customHeight="1" spans="1:3">
      <c r="A619" s="261">
        <v>103044608</v>
      </c>
      <c r="B619" s="261" t="s">
        <v>411</v>
      </c>
      <c r="C619" s="261">
        <v>0</v>
      </c>
    </row>
    <row r="620" ht="30" customHeight="1" spans="1:3">
      <c r="A620" s="261">
        <v>103044609</v>
      </c>
      <c r="B620" s="261" t="s">
        <v>589</v>
      </c>
      <c r="C620" s="261">
        <v>165</v>
      </c>
    </row>
    <row r="621" ht="30" customHeight="1" spans="1:3">
      <c r="A621" s="261">
        <v>103044650</v>
      </c>
      <c r="B621" s="261" t="s">
        <v>590</v>
      </c>
      <c r="C621" s="261">
        <v>0</v>
      </c>
    </row>
    <row r="622" ht="30" customHeight="1" spans="1:3">
      <c r="A622" s="261">
        <v>1030447</v>
      </c>
      <c r="B622" s="261" t="s">
        <v>591</v>
      </c>
      <c r="C622" s="261">
        <v>739</v>
      </c>
    </row>
    <row r="623" ht="30" customHeight="1" spans="1:3">
      <c r="A623" s="261">
        <v>103044706</v>
      </c>
      <c r="B623" s="261" t="s">
        <v>592</v>
      </c>
      <c r="C623" s="261">
        <v>65</v>
      </c>
    </row>
    <row r="624" ht="30" customHeight="1" spans="1:3">
      <c r="A624" s="261">
        <v>103044707</v>
      </c>
      <c r="B624" s="261" t="s">
        <v>593</v>
      </c>
      <c r="C624" s="261">
        <v>0</v>
      </c>
    </row>
    <row r="625" ht="30" customHeight="1" spans="1:3">
      <c r="A625" s="261">
        <v>103044708</v>
      </c>
      <c r="B625" s="261" t="s">
        <v>594</v>
      </c>
      <c r="C625" s="261">
        <v>585</v>
      </c>
    </row>
    <row r="626" ht="30" customHeight="1" spans="1:3">
      <c r="A626" s="261">
        <v>103044709</v>
      </c>
      <c r="B626" s="261" t="s">
        <v>595</v>
      </c>
      <c r="C626" s="261">
        <v>0</v>
      </c>
    </row>
    <row r="627" ht="30" customHeight="1" spans="1:3">
      <c r="A627" s="261">
        <v>103044710</v>
      </c>
      <c r="B627" s="261" t="s">
        <v>596</v>
      </c>
      <c r="C627" s="261">
        <v>0</v>
      </c>
    </row>
    <row r="628" ht="30" customHeight="1" spans="1:3">
      <c r="A628" s="261">
        <v>103044711</v>
      </c>
      <c r="B628" s="261" t="s">
        <v>597</v>
      </c>
      <c r="C628" s="261">
        <v>0</v>
      </c>
    </row>
    <row r="629" ht="30" customHeight="1" spans="1:3">
      <c r="A629" s="261">
        <v>103044712</v>
      </c>
      <c r="B629" s="261" t="s">
        <v>598</v>
      </c>
      <c r="C629" s="261">
        <v>0</v>
      </c>
    </row>
    <row r="630" ht="30" customHeight="1" spans="1:3">
      <c r="A630" s="261">
        <v>103044713</v>
      </c>
      <c r="B630" s="261" t="s">
        <v>411</v>
      </c>
      <c r="C630" s="261">
        <v>0</v>
      </c>
    </row>
    <row r="631" ht="30" customHeight="1" spans="1:3">
      <c r="A631" s="261">
        <v>103044715</v>
      </c>
      <c r="B631" s="261" t="s">
        <v>599</v>
      </c>
      <c r="C631" s="261">
        <v>0</v>
      </c>
    </row>
    <row r="632" ht="30" customHeight="1" spans="1:3">
      <c r="A632" s="261">
        <v>103044730</v>
      </c>
      <c r="B632" s="261" t="s">
        <v>600</v>
      </c>
      <c r="C632" s="261">
        <v>0</v>
      </c>
    </row>
    <row r="633" ht="30" customHeight="1" spans="1:3">
      <c r="A633" s="261">
        <v>103044750</v>
      </c>
      <c r="B633" s="261" t="s">
        <v>601</v>
      </c>
      <c r="C633" s="261">
        <v>89</v>
      </c>
    </row>
    <row r="634" ht="30" customHeight="1" spans="1:3">
      <c r="A634" s="261">
        <v>1030448</v>
      </c>
      <c r="B634" s="261" t="s">
        <v>602</v>
      </c>
      <c r="C634" s="261">
        <v>0</v>
      </c>
    </row>
    <row r="635" ht="30" customHeight="1" spans="1:3">
      <c r="A635" s="261">
        <v>103044801</v>
      </c>
      <c r="B635" s="261" t="s">
        <v>603</v>
      </c>
      <c r="C635" s="261">
        <v>0</v>
      </c>
    </row>
    <row r="636" ht="30" customHeight="1" spans="1:3">
      <c r="A636" s="261">
        <v>103044802</v>
      </c>
      <c r="B636" s="261" t="s">
        <v>604</v>
      </c>
      <c r="C636" s="261">
        <v>0</v>
      </c>
    </row>
    <row r="637" ht="30" customHeight="1" spans="1:3">
      <c r="A637" s="261">
        <v>103044803</v>
      </c>
      <c r="B637" s="261" t="s">
        <v>605</v>
      </c>
      <c r="C637" s="261">
        <v>0</v>
      </c>
    </row>
    <row r="638" ht="30" customHeight="1" spans="1:3">
      <c r="A638" s="261">
        <v>103044804</v>
      </c>
      <c r="B638" s="261" t="s">
        <v>606</v>
      </c>
      <c r="C638" s="261">
        <v>0</v>
      </c>
    </row>
    <row r="639" ht="30" customHeight="1" spans="1:3">
      <c r="A639" s="261">
        <v>103044805</v>
      </c>
      <c r="B639" s="261" t="s">
        <v>607</v>
      </c>
      <c r="C639" s="261">
        <v>0</v>
      </c>
    </row>
    <row r="640" ht="30" customHeight="1" spans="1:3">
      <c r="A640" s="261">
        <v>103044806</v>
      </c>
      <c r="B640" s="261" t="s">
        <v>608</v>
      </c>
      <c r="C640" s="261">
        <v>0</v>
      </c>
    </row>
    <row r="641" ht="30" customHeight="1" spans="1:3">
      <c r="A641" s="261">
        <v>103044807</v>
      </c>
      <c r="B641" s="261" t="s">
        <v>609</v>
      </c>
      <c r="C641" s="261">
        <v>0</v>
      </c>
    </row>
    <row r="642" ht="30" customHeight="1" spans="1:3">
      <c r="A642" s="261">
        <v>103044808</v>
      </c>
      <c r="B642" s="261" t="s">
        <v>610</v>
      </c>
      <c r="C642" s="261">
        <v>0</v>
      </c>
    </row>
    <row r="643" ht="30" customHeight="1" spans="1:3">
      <c r="A643" s="261">
        <v>103044809</v>
      </c>
      <c r="B643" s="261" t="s">
        <v>611</v>
      </c>
      <c r="C643" s="261">
        <v>0</v>
      </c>
    </row>
    <row r="644" ht="30" customHeight="1" spans="1:3">
      <c r="A644" s="261">
        <v>103044850</v>
      </c>
      <c r="B644" s="261" t="s">
        <v>612</v>
      </c>
      <c r="C644" s="261">
        <v>0</v>
      </c>
    </row>
    <row r="645" ht="30" customHeight="1" spans="1:3">
      <c r="A645" s="261">
        <v>1030449</v>
      </c>
      <c r="B645" s="261" t="s">
        <v>613</v>
      </c>
      <c r="C645" s="261">
        <v>189</v>
      </c>
    </row>
    <row r="646" ht="30" customHeight="1" spans="1:3">
      <c r="A646" s="261">
        <v>103044901</v>
      </c>
      <c r="B646" s="261" t="s">
        <v>614</v>
      </c>
      <c r="C646" s="261">
        <v>0</v>
      </c>
    </row>
    <row r="647" ht="30" customHeight="1" spans="1:3">
      <c r="A647" s="261">
        <v>103044902</v>
      </c>
      <c r="B647" s="261" t="s">
        <v>615</v>
      </c>
      <c r="C647" s="261">
        <v>0</v>
      </c>
    </row>
    <row r="648" ht="30" customHeight="1" spans="1:3">
      <c r="A648" s="261">
        <v>103044905</v>
      </c>
      <c r="B648" s="261" t="s">
        <v>471</v>
      </c>
      <c r="C648" s="261">
        <v>0</v>
      </c>
    </row>
    <row r="649" ht="30" customHeight="1" spans="1:3">
      <c r="A649" s="261">
        <v>103044907</v>
      </c>
      <c r="B649" s="261" t="s">
        <v>470</v>
      </c>
      <c r="C649" s="261">
        <v>0</v>
      </c>
    </row>
    <row r="650" ht="30" customHeight="1" spans="1:3">
      <c r="A650" s="261">
        <v>103044908</v>
      </c>
      <c r="B650" s="261" t="s">
        <v>616</v>
      </c>
      <c r="C650" s="261">
        <v>167</v>
      </c>
    </row>
    <row r="651" ht="30" customHeight="1" spans="1:3">
      <c r="A651" s="261">
        <v>103044950</v>
      </c>
      <c r="B651" s="261" t="s">
        <v>617</v>
      </c>
      <c r="C651" s="261">
        <v>22</v>
      </c>
    </row>
    <row r="652" ht="30" customHeight="1" spans="1:3">
      <c r="A652" s="261">
        <v>1030450</v>
      </c>
      <c r="B652" s="261" t="s">
        <v>618</v>
      </c>
      <c r="C652" s="261">
        <v>69</v>
      </c>
    </row>
    <row r="653" ht="30" customHeight="1" spans="1:3">
      <c r="A653" s="261">
        <v>103045002</v>
      </c>
      <c r="B653" s="261" t="s">
        <v>619</v>
      </c>
      <c r="C653" s="261">
        <v>13</v>
      </c>
    </row>
    <row r="654" ht="30" customHeight="1" spans="1:3">
      <c r="A654" s="261">
        <v>103045004</v>
      </c>
      <c r="B654" s="261" t="s">
        <v>411</v>
      </c>
      <c r="C654" s="261">
        <v>24</v>
      </c>
    </row>
    <row r="655" ht="30" customHeight="1" spans="1:3">
      <c r="A655" s="261">
        <v>103045050</v>
      </c>
      <c r="B655" s="261" t="s">
        <v>620</v>
      </c>
      <c r="C655" s="261">
        <v>32</v>
      </c>
    </row>
    <row r="656" ht="30" customHeight="1" spans="1:3">
      <c r="A656" s="261">
        <v>1030451</v>
      </c>
      <c r="B656" s="261" t="s">
        <v>621</v>
      </c>
      <c r="C656" s="261">
        <v>0</v>
      </c>
    </row>
    <row r="657" ht="30" customHeight="1" spans="1:3">
      <c r="A657" s="261">
        <v>103045101</v>
      </c>
      <c r="B657" s="261" t="s">
        <v>622</v>
      </c>
      <c r="C657" s="261">
        <v>0</v>
      </c>
    </row>
    <row r="658" ht="30" customHeight="1" spans="1:3">
      <c r="A658" s="261">
        <v>103045102</v>
      </c>
      <c r="B658" s="261" t="s">
        <v>623</v>
      </c>
      <c r="C658" s="261">
        <v>0</v>
      </c>
    </row>
    <row r="659" ht="30" customHeight="1" spans="1:3">
      <c r="A659" s="261">
        <v>103045103</v>
      </c>
      <c r="B659" s="261" t="s">
        <v>624</v>
      </c>
      <c r="C659" s="261">
        <v>0</v>
      </c>
    </row>
    <row r="660" ht="30" customHeight="1" spans="1:3">
      <c r="A660" s="261">
        <v>103045150</v>
      </c>
      <c r="B660" s="261" t="s">
        <v>625</v>
      </c>
      <c r="C660" s="261">
        <v>0</v>
      </c>
    </row>
    <row r="661" ht="30" customHeight="1" spans="1:3">
      <c r="A661" s="261">
        <v>1030452</v>
      </c>
      <c r="B661" s="261" t="s">
        <v>626</v>
      </c>
      <c r="C661" s="261">
        <v>0</v>
      </c>
    </row>
    <row r="662" ht="30" customHeight="1" spans="1:3">
      <c r="A662" s="261">
        <v>103045201</v>
      </c>
      <c r="B662" s="261" t="s">
        <v>627</v>
      </c>
      <c r="C662" s="261">
        <v>0</v>
      </c>
    </row>
    <row r="663" ht="30" customHeight="1" spans="1:3">
      <c r="A663" s="261">
        <v>103045202</v>
      </c>
      <c r="B663" s="261" t="s">
        <v>628</v>
      </c>
      <c r="C663" s="261">
        <v>0</v>
      </c>
    </row>
    <row r="664" ht="30" customHeight="1" spans="1:3">
      <c r="A664" s="261">
        <v>103045250</v>
      </c>
      <c r="B664" s="261" t="s">
        <v>629</v>
      </c>
      <c r="C664" s="261">
        <v>0</v>
      </c>
    </row>
    <row r="665" ht="30" customHeight="1" spans="1:3">
      <c r="A665" s="261">
        <v>1030453</v>
      </c>
      <c r="B665" s="261" t="s">
        <v>630</v>
      </c>
      <c r="C665" s="261">
        <v>0</v>
      </c>
    </row>
    <row r="666" ht="30" customHeight="1" spans="1:3">
      <c r="A666" s="261">
        <v>103045301</v>
      </c>
      <c r="B666" s="261" t="s">
        <v>631</v>
      </c>
      <c r="C666" s="261">
        <v>0</v>
      </c>
    </row>
    <row r="667" ht="30" customHeight="1" spans="1:3">
      <c r="A667" s="261">
        <v>103045302</v>
      </c>
      <c r="B667" s="261" t="s">
        <v>411</v>
      </c>
      <c r="C667" s="261">
        <v>0</v>
      </c>
    </row>
    <row r="668" ht="30" customHeight="1" spans="1:3">
      <c r="A668" s="261">
        <v>103045350</v>
      </c>
      <c r="B668" s="261" t="s">
        <v>632</v>
      </c>
      <c r="C668" s="261">
        <v>0</v>
      </c>
    </row>
    <row r="669" ht="30" customHeight="1" spans="1:3">
      <c r="A669" s="261">
        <v>1030454</v>
      </c>
      <c r="B669" s="261" t="s">
        <v>633</v>
      </c>
      <c r="C669" s="261">
        <v>0</v>
      </c>
    </row>
    <row r="670" ht="30" customHeight="1" spans="1:3">
      <c r="A670" s="261">
        <v>103045450</v>
      </c>
      <c r="B670" s="261" t="s">
        <v>634</v>
      </c>
      <c r="C670" s="261">
        <v>0</v>
      </c>
    </row>
    <row r="671" ht="30" customHeight="1" spans="1:3">
      <c r="A671" s="261">
        <v>1030455</v>
      </c>
      <c r="B671" s="261" t="s">
        <v>635</v>
      </c>
      <c r="C671" s="261">
        <v>0</v>
      </c>
    </row>
    <row r="672" ht="30" customHeight="1" spans="1:3">
      <c r="A672" s="261">
        <v>103045501</v>
      </c>
      <c r="B672" s="261" t="s">
        <v>636</v>
      </c>
      <c r="C672" s="261">
        <v>0</v>
      </c>
    </row>
    <row r="673" ht="30" customHeight="1" spans="1:3">
      <c r="A673" s="261">
        <v>103045550</v>
      </c>
      <c r="B673" s="261" t="s">
        <v>637</v>
      </c>
      <c r="C673" s="261">
        <v>0</v>
      </c>
    </row>
    <row r="674" ht="30" customHeight="1" spans="1:3">
      <c r="A674" s="261">
        <v>1030456</v>
      </c>
      <c r="B674" s="261" t="s">
        <v>638</v>
      </c>
      <c r="C674" s="261">
        <v>0</v>
      </c>
    </row>
    <row r="675" ht="30" customHeight="1" spans="1:3">
      <c r="A675" s="261">
        <v>103045650</v>
      </c>
      <c r="B675" s="261" t="s">
        <v>639</v>
      </c>
      <c r="C675" s="261">
        <v>0</v>
      </c>
    </row>
    <row r="676" ht="30" customHeight="1" spans="1:3">
      <c r="A676" s="261">
        <v>1030457</v>
      </c>
      <c r="B676" s="261" t="s">
        <v>640</v>
      </c>
      <c r="C676" s="261">
        <v>3</v>
      </c>
    </row>
    <row r="677" ht="30" customHeight="1" spans="1:3">
      <c r="A677" s="261">
        <v>103045750</v>
      </c>
      <c r="B677" s="261" t="s">
        <v>641</v>
      </c>
      <c r="C677" s="261">
        <v>3</v>
      </c>
    </row>
    <row r="678" ht="30" customHeight="1" spans="1:3">
      <c r="A678" s="261">
        <v>1030458</v>
      </c>
      <c r="B678" s="261" t="s">
        <v>642</v>
      </c>
      <c r="C678" s="261">
        <v>0</v>
      </c>
    </row>
    <row r="679" ht="30" customHeight="1" spans="1:3">
      <c r="A679" s="261">
        <v>103045801</v>
      </c>
      <c r="B679" s="261" t="s">
        <v>469</v>
      </c>
      <c r="C679" s="261">
        <v>0</v>
      </c>
    </row>
    <row r="680" ht="30" customHeight="1" spans="1:3">
      <c r="A680" s="261">
        <v>103045802</v>
      </c>
      <c r="B680" s="261" t="s">
        <v>470</v>
      </c>
      <c r="C680" s="261">
        <v>0</v>
      </c>
    </row>
    <row r="681" ht="30" customHeight="1" spans="1:3">
      <c r="A681" s="261">
        <v>103045803</v>
      </c>
      <c r="B681" s="261" t="s">
        <v>643</v>
      </c>
      <c r="C681" s="261">
        <v>0</v>
      </c>
    </row>
    <row r="682" ht="30" customHeight="1" spans="1:3">
      <c r="A682" s="261">
        <v>103045850</v>
      </c>
      <c r="B682" s="261" t="s">
        <v>644</v>
      </c>
      <c r="C682" s="261">
        <v>0</v>
      </c>
    </row>
    <row r="683" ht="30" customHeight="1" spans="1:3">
      <c r="A683" s="261">
        <v>1030459</v>
      </c>
      <c r="B683" s="261" t="s">
        <v>645</v>
      </c>
      <c r="C683" s="261">
        <v>0</v>
      </c>
    </row>
    <row r="684" ht="30" customHeight="1" spans="1:3">
      <c r="A684" s="261">
        <v>103045901</v>
      </c>
      <c r="B684" s="261" t="s">
        <v>646</v>
      </c>
      <c r="C684" s="261">
        <v>0</v>
      </c>
    </row>
    <row r="685" ht="30" customHeight="1" spans="1:3">
      <c r="A685" s="261">
        <v>103045950</v>
      </c>
      <c r="B685" s="261" t="s">
        <v>647</v>
      </c>
      <c r="C685" s="261">
        <v>0</v>
      </c>
    </row>
    <row r="686" ht="30" customHeight="1" spans="1:3">
      <c r="A686" s="261">
        <v>1030460</v>
      </c>
      <c r="B686" s="261" t="s">
        <v>648</v>
      </c>
      <c r="C686" s="261">
        <v>0</v>
      </c>
    </row>
    <row r="687" ht="30" customHeight="1" spans="1:3">
      <c r="A687" s="261">
        <v>103046050</v>
      </c>
      <c r="B687" s="261" t="s">
        <v>649</v>
      </c>
      <c r="C687" s="261">
        <v>0</v>
      </c>
    </row>
    <row r="688" ht="30" customHeight="1" spans="1:3">
      <c r="A688" s="261">
        <v>1030461</v>
      </c>
      <c r="B688" s="261" t="s">
        <v>650</v>
      </c>
      <c r="C688" s="261">
        <v>0</v>
      </c>
    </row>
    <row r="689" ht="30" customHeight="1" spans="1:3">
      <c r="A689" s="261">
        <v>103046101</v>
      </c>
      <c r="B689" s="261" t="s">
        <v>411</v>
      </c>
      <c r="C689" s="261">
        <v>0</v>
      </c>
    </row>
    <row r="690" ht="30" customHeight="1" spans="1:3">
      <c r="A690" s="261">
        <v>103046150</v>
      </c>
      <c r="B690" s="261" t="s">
        <v>651</v>
      </c>
      <c r="C690" s="261">
        <v>0</v>
      </c>
    </row>
    <row r="691" ht="30" customHeight="1" spans="1:3">
      <c r="A691" s="261">
        <v>1030499</v>
      </c>
      <c r="B691" s="261" t="s">
        <v>652</v>
      </c>
      <c r="C691" s="261">
        <v>37</v>
      </c>
    </row>
    <row r="692" ht="30" customHeight="1" spans="1:3">
      <c r="A692" s="261">
        <v>103049950</v>
      </c>
      <c r="B692" s="261" t="s">
        <v>653</v>
      </c>
      <c r="C692" s="261">
        <v>37</v>
      </c>
    </row>
    <row r="693" ht="30" customHeight="1" spans="1:3">
      <c r="A693" s="261">
        <v>10305</v>
      </c>
      <c r="B693" s="261" t="s">
        <v>654</v>
      </c>
      <c r="C693" s="261">
        <v>21713</v>
      </c>
    </row>
    <row r="694" ht="30" customHeight="1" spans="1:3">
      <c r="A694" s="261">
        <v>1030501</v>
      </c>
      <c r="B694" s="261" t="s">
        <v>655</v>
      </c>
      <c r="C694" s="261">
        <v>21713</v>
      </c>
    </row>
    <row r="695" ht="30" customHeight="1" spans="1:3">
      <c r="A695" s="261">
        <v>103050101</v>
      </c>
      <c r="B695" s="261" t="s">
        <v>656</v>
      </c>
      <c r="C695" s="261">
        <v>2278</v>
      </c>
    </row>
    <row r="696" ht="30" customHeight="1" spans="1:3">
      <c r="A696" s="261">
        <v>103050102</v>
      </c>
      <c r="B696" s="261" t="s">
        <v>657</v>
      </c>
      <c r="C696" s="261">
        <v>301</v>
      </c>
    </row>
    <row r="697" ht="30" customHeight="1" spans="1:3">
      <c r="A697" s="261">
        <v>103050103</v>
      </c>
      <c r="B697" s="261" t="s">
        <v>658</v>
      </c>
      <c r="C697" s="261">
        <v>154</v>
      </c>
    </row>
    <row r="698" ht="30" customHeight="1" spans="1:3">
      <c r="A698" s="261">
        <v>103050104</v>
      </c>
      <c r="B698" s="261" t="s">
        <v>659</v>
      </c>
      <c r="C698" s="261">
        <v>761</v>
      </c>
    </row>
    <row r="699" ht="30" customHeight="1" spans="1:3">
      <c r="A699" s="261">
        <v>103050105</v>
      </c>
      <c r="B699" s="261" t="s">
        <v>660</v>
      </c>
      <c r="C699" s="261">
        <v>0</v>
      </c>
    </row>
    <row r="700" ht="30" customHeight="1" spans="1:3">
      <c r="A700" s="261">
        <v>103050106</v>
      </c>
      <c r="B700" s="261" t="s">
        <v>661</v>
      </c>
      <c r="C700" s="261">
        <v>29</v>
      </c>
    </row>
    <row r="701" ht="30" customHeight="1" spans="1:3">
      <c r="A701" s="261">
        <v>103050107</v>
      </c>
      <c r="B701" s="261" t="s">
        <v>662</v>
      </c>
      <c r="C701" s="261">
        <v>16</v>
      </c>
    </row>
    <row r="702" ht="30" customHeight="1" spans="1:3">
      <c r="A702" s="261">
        <v>103050108</v>
      </c>
      <c r="B702" s="261" t="s">
        <v>663</v>
      </c>
      <c r="C702" s="261">
        <v>0</v>
      </c>
    </row>
    <row r="703" ht="30" customHeight="1" spans="1:3">
      <c r="A703" s="261">
        <v>103050109</v>
      </c>
      <c r="B703" s="261" t="s">
        <v>664</v>
      </c>
      <c r="C703" s="261">
        <v>0</v>
      </c>
    </row>
    <row r="704" ht="30" customHeight="1" spans="1:3">
      <c r="A704" s="261">
        <v>103050110</v>
      </c>
      <c r="B704" s="261" t="s">
        <v>665</v>
      </c>
      <c r="C704" s="261">
        <v>6</v>
      </c>
    </row>
    <row r="705" ht="30" customHeight="1" spans="1:3">
      <c r="A705" s="261">
        <v>103050111</v>
      </c>
      <c r="B705" s="261" t="s">
        <v>666</v>
      </c>
      <c r="C705" s="261">
        <v>0</v>
      </c>
    </row>
    <row r="706" ht="30" customHeight="1" spans="1:3">
      <c r="A706" s="261">
        <v>103050112</v>
      </c>
      <c r="B706" s="261" t="s">
        <v>667</v>
      </c>
      <c r="C706" s="261">
        <v>0</v>
      </c>
    </row>
    <row r="707" ht="30" customHeight="1" spans="1:3">
      <c r="A707" s="261">
        <v>103050113</v>
      </c>
      <c r="B707" s="261" t="s">
        <v>668</v>
      </c>
      <c r="C707" s="261">
        <v>0</v>
      </c>
    </row>
    <row r="708" ht="30" customHeight="1" spans="1:3">
      <c r="A708" s="261">
        <v>103050114</v>
      </c>
      <c r="B708" s="261" t="s">
        <v>669</v>
      </c>
      <c r="C708" s="261">
        <v>2165</v>
      </c>
    </row>
    <row r="709" ht="30" customHeight="1" spans="1:3">
      <c r="A709" s="261">
        <v>103050115</v>
      </c>
      <c r="B709" s="261" t="s">
        <v>670</v>
      </c>
      <c r="C709" s="261">
        <v>0</v>
      </c>
    </row>
    <row r="710" ht="30" customHeight="1" spans="1:3">
      <c r="A710" s="261">
        <v>103050116</v>
      </c>
      <c r="B710" s="261" t="s">
        <v>671</v>
      </c>
      <c r="C710" s="261">
        <v>24</v>
      </c>
    </row>
    <row r="711" ht="30" customHeight="1" spans="1:3">
      <c r="A711" s="261">
        <v>103050117</v>
      </c>
      <c r="B711" s="261" t="s">
        <v>672</v>
      </c>
      <c r="C711" s="261">
        <v>0</v>
      </c>
    </row>
    <row r="712" ht="30" customHeight="1" spans="1:3">
      <c r="A712" s="261">
        <v>103050118</v>
      </c>
      <c r="B712" s="261" t="s">
        <v>673</v>
      </c>
      <c r="C712" s="261">
        <v>0</v>
      </c>
    </row>
    <row r="713" ht="30" customHeight="1" spans="1:3">
      <c r="A713" s="261">
        <v>103050119</v>
      </c>
      <c r="B713" s="261" t="s">
        <v>674</v>
      </c>
      <c r="C713" s="261">
        <v>0</v>
      </c>
    </row>
    <row r="714" ht="30" customHeight="1" spans="1:3">
      <c r="A714" s="261">
        <v>103050120</v>
      </c>
      <c r="B714" s="261" t="s">
        <v>675</v>
      </c>
      <c r="C714" s="261">
        <v>0</v>
      </c>
    </row>
    <row r="715" ht="30" customHeight="1" spans="1:3">
      <c r="A715" s="261">
        <v>103050121</v>
      </c>
      <c r="B715" s="261" t="s">
        <v>676</v>
      </c>
      <c r="C715" s="261">
        <v>0</v>
      </c>
    </row>
    <row r="716" ht="30" customHeight="1" spans="1:3">
      <c r="A716" s="261">
        <v>103050122</v>
      </c>
      <c r="B716" s="261" t="s">
        <v>677</v>
      </c>
      <c r="C716" s="261">
        <v>7</v>
      </c>
    </row>
    <row r="717" ht="30" customHeight="1" spans="1:3">
      <c r="A717" s="261">
        <v>103050199</v>
      </c>
      <c r="B717" s="261" t="s">
        <v>678</v>
      </c>
      <c r="C717" s="261">
        <v>15972</v>
      </c>
    </row>
    <row r="718" ht="30" customHeight="1" spans="1:3">
      <c r="A718" s="261">
        <v>1030502</v>
      </c>
      <c r="B718" s="261" t="s">
        <v>679</v>
      </c>
      <c r="C718" s="261">
        <v>0</v>
      </c>
    </row>
    <row r="719" ht="30" customHeight="1" spans="1:3">
      <c r="A719" s="261">
        <v>103050201</v>
      </c>
      <c r="B719" s="261" t="s">
        <v>680</v>
      </c>
      <c r="C719" s="261">
        <v>0</v>
      </c>
    </row>
    <row r="720" ht="30" customHeight="1" spans="1:3">
      <c r="A720" s="261">
        <v>103050202</v>
      </c>
      <c r="B720" s="261" t="s">
        <v>681</v>
      </c>
      <c r="C720" s="261">
        <v>0</v>
      </c>
    </row>
    <row r="721" ht="30" customHeight="1" spans="1:3">
      <c r="A721" s="261">
        <v>103050203</v>
      </c>
      <c r="B721" s="261" t="s">
        <v>682</v>
      </c>
      <c r="C721" s="261">
        <v>0</v>
      </c>
    </row>
    <row r="722" ht="30" customHeight="1" spans="1:3">
      <c r="A722" s="261">
        <v>103050204</v>
      </c>
      <c r="B722" s="261" t="s">
        <v>683</v>
      </c>
      <c r="C722" s="261">
        <v>0</v>
      </c>
    </row>
    <row r="723" ht="30" customHeight="1" spans="1:3">
      <c r="A723" s="261">
        <v>103050299</v>
      </c>
      <c r="B723" s="261" t="s">
        <v>684</v>
      </c>
      <c r="C723" s="261">
        <v>0</v>
      </c>
    </row>
    <row r="724" ht="30" customHeight="1" spans="1:3">
      <c r="A724" s="261">
        <v>1030503</v>
      </c>
      <c r="B724" s="261" t="s">
        <v>685</v>
      </c>
      <c r="C724" s="261">
        <v>0</v>
      </c>
    </row>
    <row r="725" ht="30" customHeight="1" spans="1:3">
      <c r="A725" s="261">
        <v>1030509</v>
      </c>
      <c r="B725" s="261" t="s">
        <v>686</v>
      </c>
      <c r="C725" s="261">
        <v>0</v>
      </c>
    </row>
    <row r="726" ht="30" customHeight="1" spans="1:3">
      <c r="A726" s="261">
        <v>10306</v>
      </c>
      <c r="B726" s="261" t="s">
        <v>687</v>
      </c>
      <c r="C726" s="261">
        <v>858</v>
      </c>
    </row>
    <row r="727" ht="30" customHeight="1" spans="1:3">
      <c r="A727" s="261">
        <v>1030601</v>
      </c>
      <c r="B727" s="261" t="s">
        <v>688</v>
      </c>
      <c r="C727" s="261">
        <v>0</v>
      </c>
    </row>
    <row r="728" ht="30" customHeight="1" spans="1:3">
      <c r="A728" s="261">
        <v>103060101</v>
      </c>
      <c r="B728" s="261" t="s">
        <v>689</v>
      </c>
      <c r="C728" s="261">
        <v>0</v>
      </c>
    </row>
    <row r="729" ht="30" customHeight="1" spans="1:3">
      <c r="A729" s="261">
        <v>103060102</v>
      </c>
      <c r="B729" s="261" t="s">
        <v>690</v>
      </c>
      <c r="C729" s="261">
        <v>0</v>
      </c>
    </row>
    <row r="730" ht="30" customHeight="1" spans="1:3">
      <c r="A730" s="261">
        <v>103060199</v>
      </c>
      <c r="B730" s="261" t="s">
        <v>691</v>
      </c>
      <c r="C730" s="261">
        <v>0</v>
      </c>
    </row>
    <row r="731" ht="30" customHeight="1" spans="1:3">
      <c r="A731" s="261">
        <v>1030602</v>
      </c>
      <c r="B731" s="261" t="s">
        <v>692</v>
      </c>
      <c r="C731" s="261">
        <v>0</v>
      </c>
    </row>
    <row r="732" ht="30" customHeight="1" spans="1:3">
      <c r="A732" s="261">
        <v>103060201</v>
      </c>
      <c r="B732" s="261" t="s">
        <v>693</v>
      </c>
      <c r="C732" s="261">
        <v>0</v>
      </c>
    </row>
    <row r="733" ht="30" customHeight="1" spans="1:3">
      <c r="A733" s="261">
        <v>103060299</v>
      </c>
      <c r="B733" s="261" t="s">
        <v>694</v>
      </c>
      <c r="C733" s="261">
        <v>0</v>
      </c>
    </row>
    <row r="734" ht="30" customHeight="1" spans="1:3">
      <c r="A734" s="261">
        <v>1030603</v>
      </c>
      <c r="B734" s="261" t="s">
        <v>695</v>
      </c>
      <c r="C734" s="261">
        <v>0</v>
      </c>
    </row>
    <row r="735" ht="30" customHeight="1" spans="1:3">
      <c r="A735" s="261">
        <v>103060399</v>
      </c>
      <c r="B735" s="261" t="s">
        <v>696</v>
      </c>
      <c r="C735" s="261">
        <v>0</v>
      </c>
    </row>
    <row r="736" ht="30" customHeight="1" spans="1:3">
      <c r="A736" s="261">
        <v>1030604</v>
      </c>
      <c r="B736" s="261" t="s">
        <v>697</v>
      </c>
      <c r="C736" s="261">
        <v>0</v>
      </c>
    </row>
    <row r="737" ht="30" customHeight="1" spans="1:3">
      <c r="A737" s="261">
        <v>103060499</v>
      </c>
      <c r="B737" s="261" t="s">
        <v>698</v>
      </c>
      <c r="C737" s="261">
        <v>0</v>
      </c>
    </row>
    <row r="738" ht="30" customHeight="1" spans="1:3">
      <c r="A738" s="261">
        <v>1030605</v>
      </c>
      <c r="B738" s="261" t="s">
        <v>699</v>
      </c>
      <c r="C738" s="261">
        <v>0</v>
      </c>
    </row>
    <row r="739" ht="30" customHeight="1" spans="1:3">
      <c r="A739" s="261">
        <v>1030606</v>
      </c>
      <c r="B739" s="261" t="s">
        <v>700</v>
      </c>
      <c r="C739" s="261">
        <v>0</v>
      </c>
    </row>
    <row r="740" ht="30" customHeight="1" spans="1:3">
      <c r="A740" s="261">
        <v>103060601</v>
      </c>
      <c r="B740" s="261" t="s">
        <v>701</v>
      </c>
      <c r="C740" s="261">
        <v>0</v>
      </c>
    </row>
    <row r="741" ht="30" customHeight="1" spans="1:3">
      <c r="A741" s="261">
        <v>103060602</v>
      </c>
      <c r="B741" s="261" t="s">
        <v>702</v>
      </c>
      <c r="C741" s="261">
        <v>0</v>
      </c>
    </row>
    <row r="742" ht="30" customHeight="1" spans="1:3">
      <c r="A742" s="261">
        <v>103060699</v>
      </c>
      <c r="B742" s="261" t="s">
        <v>703</v>
      </c>
      <c r="C742" s="261">
        <v>0</v>
      </c>
    </row>
    <row r="743" ht="30" customHeight="1" spans="1:3">
      <c r="A743" s="261">
        <v>1030699</v>
      </c>
      <c r="B743" s="261" t="s">
        <v>704</v>
      </c>
      <c r="C743" s="261">
        <v>858</v>
      </c>
    </row>
    <row r="744" ht="30" customHeight="1" spans="1:3">
      <c r="A744" s="261">
        <v>10307</v>
      </c>
      <c r="B744" s="261" t="s">
        <v>705</v>
      </c>
      <c r="C744" s="261">
        <v>5006</v>
      </c>
    </row>
    <row r="745" ht="30" customHeight="1" spans="1:3">
      <c r="A745" s="261">
        <v>1030701</v>
      </c>
      <c r="B745" s="261" t="s">
        <v>706</v>
      </c>
      <c r="C745" s="261">
        <v>0</v>
      </c>
    </row>
    <row r="746" ht="30" customHeight="1" spans="1:3">
      <c r="A746" s="261">
        <v>103070101</v>
      </c>
      <c r="B746" s="261" t="s">
        <v>707</v>
      </c>
      <c r="C746" s="261">
        <v>0</v>
      </c>
    </row>
    <row r="747" ht="30" customHeight="1" spans="1:3">
      <c r="A747" s="261">
        <v>103070102</v>
      </c>
      <c r="B747" s="261" t="s">
        <v>708</v>
      </c>
      <c r="C747" s="261">
        <v>0</v>
      </c>
    </row>
    <row r="748" ht="30" customHeight="1" spans="1:3">
      <c r="A748" s="261">
        <v>1030702</v>
      </c>
      <c r="B748" s="261" t="s">
        <v>709</v>
      </c>
      <c r="C748" s="261">
        <v>0</v>
      </c>
    </row>
    <row r="749" ht="30" customHeight="1" spans="1:3">
      <c r="A749" s="261">
        <v>103070201</v>
      </c>
      <c r="B749" s="261" t="s">
        <v>710</v>
      </c>
      <c r="C749" s="261">
        <v>0</v>
      </c>
    </row>
    <row r="750" ht="30" customHeight="1" spans="1:3">
      <c r="A750" s="261">
        <v>103070202</v>
      </c>
      <c r="B750" s="261" t="s">
        <v>711</v>
      </c>
      <c r="C750" s="261">
        <v>0</v>
      </c>
    </row>
    <row r="751" ht="30" customHeight="1" spans="1:3">
      <c r="A751" s="261">
        <v>103070203</v>
      </c>
      <c r="B751" s="261" t="s">
        <v>712</v>
      </c>
      <c r="C751" s="261">
        <v>0</v>
      </c>
    </row>
    <row r="752" ht="30" customHeight="1" spans="1:3">
      <c r="A752" s="261">
        <v>103070204</v>
      </c>
      <c r="B752" s="261" t="s">
        <v>713</v>
      </c>
      <c r="C752" s="261">
        <v>0</v>
      </c>
    </row>
    <row r="753" ht="30" customHeight="1" spans="1:3">
      <c r="A753" s="261">
        <v>103070205</v>
      </c>
      <c r="B753" s="261" t="s">
        <v>714</v>
      </c>
      <c r="C753" s="261">
        <v>0</v>
      </c>
    </row>
    <row r="754" ht="30" customHeight="1" spans="1:3">
      <c r="A754" s="261">
        <v>103070206</v>
      </c>
      <c r="B754" s="261" t="s">
        <v>715</v>
      </c>
      <c r="C754" s="261">
        <v>0</v>
      </c>
    </row>
    <row r="755" ht="30" customHeight="1" spans="1:3">
      <c r="A755" s="261">
        <v>1030703</v>
      </c>
      <c r="B755" s="261" t="s">
        <v>716</v>
      </c>
      <c r="C755" s="261">
        <v>0</v>
      </c>
    </row>
    <row r="756" ht="30" customHeight="1" spans="1:3">
      <c r="A756" s="261">
        <v>1030704</v>
      </c>
      <c r="B756" s="261" t="s">
        <v>717</v>
      </c>
      <c r="C756" s="261">
        <v>0</v>
      </c>
    </row>
    <row r="757" ht="30" customHeight="1" spans="1:3">
      <c r="A757" s="261">
        <v>1030705</v>
      </c>
      <c r="B757" s="261" t="s">
        <v>718</v>
      </c>
      <c r="C757" s="261">
        <v>1019</v>
      </c>
    </row>
    <row r="758" ht="30" customHeight="1" spans="1:3">
      <c r="A758" s="261">
        <v>103070501</v>
      </c>
      <c r="B758" s="261" t="s">
        <v>719</v>
      </c>
      <c r="C758" s="261">
        <v>143</v>
      </c>
    </row>
    <row r="759" ht="30" customHeight="1" spans="1:3">
      <c r="A759" s="261">
        <v>103070502</v>
      </c>
      <c r="B759" s="261" t="s">
        <v>720</v>
      </c>
      <c r="C759" s="261">
        <v>41</v>
      </c>
    </row>
    <row r="760" ht="30" customHeight="1" spans="1:3">
      <c r="A760" s="261">
        <v>103070503</v>
      </c>
      <c r="B760" s="261" t="s">
        <v>721</v>
      </c>
      <c r="C760" s="261">
        <v>0</v>
      </c>
    </row>
    <row r="761" ht="30" customHeight="1" spans="1:3">
      <c r="A761" s="261">
        <v>103070599</v>
      </c>
      <c r="B761" s="261" t="s">
        <v>722</v>
      </c>
      <c r="C761" s="261">
        <v>835</v>
      </c>
    </row>
    <row r="762" ht="30" customHeight="1" spans="1:3">
      <c r="A762" s="261">
        <v>1030706</v>
      </c>
      <c r="B762" s="261" t="s">
        <v>723</v>
      </c>
      <c r="C762" s="261">
        <v>1661</v>
      </c>
    </row>
    <row r="763" ht="30" customHeight="1" spans="1:3">
      <c r="A763" s="261">
        <v>103070601</v>
      </c>
      <c r="B763" s="261" t="s">
        <v>724</v>
      </c>
      <c r="C763" s="261">
        <v>0</v>
      </c>
    </row>
    <row r="764" ht="30" customHeight="1" spans="1:3">
      <c r="A764" s="261">
        <v>103070602</v>
      </c>
      <c r="B764" s="261" t="s">
        <v>725</v>
      </c>
      <c r="C764" s="261">
        <v>28</v>
      </c>
    </row>
    <row r="765" ht="30" customHeight="1" spans="1:3">
      <c r="A765" s="261">
        <v>103070603</v>
      </c>
      <c r="B765" s="261" t="s">
        <v>726</v>
      </c>
      <c r="C765" s="261">
        <v>7</v>
      </c>
    </row>
    <row r="766" ht="30" customHeight="1" spans="1:3">
      <c r="A766" s="261">
        <v>103070699</v>
      </c>
      <c r="B766" s="261" t="s">
        <v>727</v>
      </c>
      <c r="C766" s="261">
        <v>1626</v>
      </c>
    </row>
    <row r="767" ht="30" customHeight="1" spans="1:3">
      <c r="A767" s="261">
        <v>1030707</v>
      </c>
      <c r="B767" s="261" t="s">
        <v>728</v>
      </c>
      <c r="C767" s="261">
        <v>1195</v>
      </c>
    </row>
    <row r="768" ht="30" customHeight="1" spans="1:3">
      <c r="A768" s="261">
        <v>1030708</v>
      </c>
      <c r="B768" s="261" t="s">
        <v>729</v>
      </c>
      <c r="C768" s="261">
        <v>0</v>
      </c>
    </row>
    <row r="769" ht="30" customHeight="1" spans="1:3">
      <c r="A769" s="261">
        <v>103070801</v>
      </c>
      <c r="B769" s="261" t="s">
        <v>730</v>
      </c>
      <c r="C769" s="261">
        <v>0</v>
      </c>
    </row>
    <row r="770" ht="30" customHeight="1" spans="1:3">
      <c r="A770" s="261">
        <v>103070802</v>
      </c>
      <c r="B770" s="261" t="s">
        <v>731</v>
      </c>
      <c r="C770" s="261">
        <v>0</v>
      </c>
    </row>
    <row r="771" ht="30" customHeight="1" spans="1:3">
      <c r="A771" s="261">
        <v>1030709</v>
      </c>
      <c r="B771" s="261" t="s">
        <v>732</v>
      </c>
      <c r="C771" s="261">
        <v>0</v>
      </c>
    </row>
    <row r="772" ht="30" customHeight="1" spans="1:3">
      <c r="A772" s="261">
        <v>1030710</v>
      </c>
      <c r="B772" s="261" t="s">
        <v>733</v>
      </c>
      <c r="C772" s="261">
        <v>0</v>
      </c>
    </row>
    <row r="773" ht="30" customHeight="1" spans="1:3">
      <c r="A773" s="261">
        <v>103071001</v>
      </c>
      <c r="B773" s="261" t="s">
        <v>734</v>
      </c>
      <c r="C773" s="261">
        <v>0</v>
      </c>
    </row>
    <row r="774" ht="30" customHeight="1" spans="1:3">
      <c r="A774" s="261">
        <v>103071002</v>
      </c>
      <c r="B774" s="261" t="s">
        <v>735</v>
      </c>
      <c r="C774" s="261">
        <v>0</v>
      </c>
    </row>
    <row r="775" ht="30" customHeight="1" spans="1:3">
      <c r="A775" s="261">
        <v>1030711</v>
      </c>
      <c r="B775" s="261" t="s">
        <v>736</v>
      </c>
      <c r="C775" s="261">
        <v>0</v>
      </c>
    </row>
    <row r="776" ht="30" customHeight="1" spans="1:3">
      <c r="A776" s="261">
        <v>1030712</v>
      </c>
      <c r="B776" s="261" t="s">
        <v>737</v>
      </c>
      <c r="C776" s="261">
        <v>0</v>
      </c>
    </row>
    <row r="777" ht="30" customHeight="1" spans="1:3">
      <c r="A777" s="261">
        <v>1030713</v>
      </c>
      <c r="B777" s="261" t="s">
        <v>738</v>
      </c>
      <c r="C777" s="261">
        <v>0</v>
      </c>
    </row>
    <row r="778" ht="30" customHeight="1" spans="1:3">
      <c r="A778" s="261">
        <v>1030714</v>
      </c>
      <c r="B778" s="261" t="s">
        <v>739</v>
      </c>
      <c r="C778" s="261">
        <v>131</v>
      </c>
    </row>
    <row r="779" ht="30" customHeight="1" spans="1:3">
      <c r="A779" s="261">
        <v>103071401</v>
      </c>
      <c r="B779" s="261" t="s">
        <v>740</v>
      </c>
      <c r="C779" s="261">
        <v>0</v>
      </c>
    </row>
    <row r="780" ht="30" customHeight="1" spans="1:3">
      <c r="A780" s="261">
        <v>103071402</v>
      </c>
      <c r="B780" s="261" t="s">
        <v>741</v>
      </c>
      <c r="C780" s="261">
        <v>1</v>
      </c>
    </row>
    <row r="781" ht="30" customHeight="1" spans="1:3">
      <c r="A781" s="261">
        <v>103071403</v>
      </c>
      <c r="B781" s="261" t="s">
        <v>742</v>
      </c>
      <c r="C781" s="261">
        <v>130</v>
      </c>
    </row>
    <row r="782" ht="30" customHeight="1" spans="1:3">
      <c r="A782" s="261">
        <v>1030715</v>
      </c>
      <c r="B782" s="261" t="s">
        <v>743</v>
      </c>
      <c r="C782" s="261">
        <v>0</v>
      </c>
    </row>
    <row r="783" ht="30" customHeight="1" spans="1:3">
      <c r="A783" s="261">
        <v>1030799</v>
      </c>
      <c r="B783" s="261" t="s">
        <v>744</v>
      </c>
      <c r="C783" s="261">
        <v>1000</v>
      </c>
    </row>
    <row r="784" ht="30" customHeight="1" spans="1:3">
      <c r="A784" s="261">
        <v>10308</v>
      </c>
      <c r="B784" s="261" t="s">
        <v>745</v>
      </c>
      <c r="C784" s="261">
        <v>3400</v>
      </c>
    </row>
    <row r="785" ht="30" customHeight="1" spans="1:3">
      <c r="A785" s="261">
        <v>1030801</v>
      </c>
      <c r="B785" s="261" t="s">
        <v>746</v>
      </c>
      <c r="C785" s="261">
        <v>0</v>
      </c>
    </row>
    <row r="786" ht="30" customHeight="1" spans="1:3">
      <c r="A786" s="261">
        <v>1030802</v>
      </c>
      <c r="B786" s="261" t="s">
        <v>747</v>
      </c>
      <c r="C786" s="261">
        <v>3400</v>
      </c>
    </row>
    <row r="787" ht="30" customHeight="1" spans="1:3">
      <c r="A787" s="261">
        <v>10309</v>
      </c>
      <c r="B787" s="261" t="s">
        <v>748</v>
      </c>
      <c r="C787" s="261">
        <v>119</v>
      </c>
    </row>
    <row r="788" ht="30" customHeight="1" spans="1:3">
      <c r="A788" s="261">
        <v>1030901</v>
      </c>
      <c r="B788" s="261" t="s">
        <v>749</v>
      </c>
      <c r="C788" s="261">
        <v>0</v>
      </c>
    </row>
    <row r="789" ht="30" customHeight="1" spans="1:3">
      <c r="A789" s="261">
        <v>1030902</v>
      </c>
      <c r="B789" s="261" t="s">
        <v>750</v>
      </c>
      <c r="C789" s="261">
        <v>0</v>
      </c>
    </row>
    <row r="790" ht="30" customHeight="1" spans="1:3">
      <c r="A790" s="261">
        <v>1030903</v>
      </c>
      <c r="B790" s="261" t="s">
        <v>751</v>
      </c>
      <c r="C790" s="261">
        <v>119</v>
      </c>
    </row>
    <row r="791" ht="30" customHeight="1" spans="1:3">
      <c r="A791" s="261">
        <v>1030904</v>
      </c>
      <c r="B791" s="261" t="s">
        <v>752</v>
      </c>
      <c r="C791" s="261">
        <v>0</v>
      </c>
    </row>
    <row r="792" ht="30" customHeight="1" spans="1:3">
      <c r="A792" s="261">
        <v>1030999</v>
      </c>
      <c r="B792" s="261" t="s">
        <v>753</v>
      </c>
      <c r="C792" s="261">
        <v>0</v>
      </c>
    </row>
    <row r="793" ht="30" customHeight="1" spans="1:3">
      <c r="A793" s="261">
        <v>10399</v>
      </c>
      <c r="B793" s="261" t="s">
        <v>754</v>
      </c>
      <c r="C793" s="261">
        <v>567</v>
      </c>
    </row>
    <row r="794" ht="30" customHeight="1" spans="1:3">
      <c r="A794" s="261">
        <v>1039904</v>
      </c>
      <c r="B794" s="261" t="s">
        <v>755</v>
      </c>
      <c r="C794" s="261">
        <v>0</v>
      </c>
    </row>
    <row r="795" ht="30" customHeight="1" spans="1:3">
      <c r="A795" s="261">
        <v>1039907</v>
      </c>
      <c r="B795" s="261" t="s">
        <v>756</v>
      </c>
      <c r="C795" s="261">
        <v>0</v>
      </c>
    </row>
    <row r="796" ht="30" customHeight="1" spans="1:3">
      <c r="A796" s="261">
        <v>1039908</v>
      </c>
      <c r="B796" s="261" t="s">
        <v>757</v>
      </c>
      <c r="C796" s="261">
        <v>0</v>
      </c>
    </row>
    <row r="797" ht="30" customHeight="1" spans="1:3">
      <c r="A797" s="261">
        <v>1039912</v>
      </c>
      <c r="B797" s="261" t="s">
        <v>758</v>
      </c>
      <c r="C797" s="261">
        <v>0</v>
      </c>
    </row>
    <row r="798" ht="30" customHeight="1" spans="1:3">
      <c r="A798" s="261">
        <v>1039913</v>
      </c>
      <c r="B798" s="261" t="s">
        <v>759</v>
      </c>
      <c r="C798" s="261">
        <v>0</v>
      </c>
    </row>
    <row r="799" ht="30" customHeight="1" spans="1:3">
      <c r="A799" s="261">
        <v>1039999</v>
      </c>
      <c r="B799" s="261" t="s">
        <v>760</v>
      </c>
      <c r="C799" s="261">
        <v>567</v>
      </c>
    </row>
  </sheetData>
  <mergeCells count="1">
    <mergeCell ref="A2:C2"/>
  </mergeCells>
  <printOptions horizontalCentered="1"/>
  <pageMargins left="0.984027777777778" right="0.747916666666667" top="1.18055555555556" bottom="0.984027777777778" header="0.510416666666667" footer="0.510416666666667"/>
  <pageSetup paperSize="9" firstPageNumber="4294963191" orientation="portrait" useFirstPageNumber="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C65"/>
  <sheetViews>
    <sheetView workbookViewId="0">
      <selection activeCell="A2" sqref="A2:B2"/>
    </sheetView>
  </sheetViews>
  <sheetFormatPr defaultColWidth="9" defaultRowHeight="15.75" outlineLevelCol="2"/>
  <cols>
    <col min="1" max="1" width="13" style="67" customWidth="1"/>
    <col min="2" max="2" width="48.375" style="68" customWidth="1"/>
    <col min="3" max="3" width="13.875" style="67" customWidth="1"/>
    <col min="4" max="16384" width="9" style="67"/>
  </cols>
  <sheetData>
    <row r="1" ht="26.25" customHeight="1" spans="1:1">
      <c r="A1" s="63" t="s">
        <v>2291</v>
      </c>
    </row>
    <row r="2" ht="24.75" customHeight="1" spans="1:2">
      <c r="A2" s="69" t="s">
        <v>2292</v>
      </c>
      <c r="B2" s="69"/>
    </row>
    <row r="3" s="63" customFormat="1" ht="24" customHeight="1" spans="2:2">
      <c r="B3" s="71" t="s">
        <v>763</v>
      </c>
    </row>
    <row r="4" ht="13.5" spans="1:3">
      <c r="A4" s="202" t="s">
        <v>3</v>
      </c>
      <c r="B4" s="189" t="s">
        <v>764</v>
      </c>
      <c r="C4" s="189" t="s">
        <v>5</v>
      </c>
    </row>
    <row r="5" ht="13.5" spans="1:3">
      <c r="A5" s="203"/>
      <c r="B5" s="204"/>
      <c r="C5" s="204"/>
    </row>
    <row r="6" ht="13.5" spans="1:3">
      <c r="A6" s="131">
        <v>10301</v>
      </c>
      <c r="B6" s="187" t="s">
        <v>2293</v>
      </c>
      <c r="C6" s="133">
        <f>C7+C8+C9+C10+C11+C12+C15+C21+C22+C23+C24+C27+C28+C29+C30+C33+C34+C35+C39+C40+C41+C42+C43+C44+C45+C46+C47+C50+C51+C52+C53+C61+C64+C65</f>
        <v>54737</v>
      </c>
    </row>
    <row r="7" ht="13.5" spans="1:3">
      <c r="A7" s="131">
        <v>1030166</v>
      </c>
      <c r="B7" s="192" t="s">
        <v>2294</v>
      </c>
      <c r="C7" s="133">
        <v>0</v>
      </c>
    </row>
    <row r="8" ht="13.5" spans="1:3">
      <c r="A8" s="131">
        <v>1030129</v>
      </c>
      <c r="B8" s="192" t="s">
        <v>2295</v>
      </c>
      <c r="C8" s="133">
        <v>0</v>
      </c>
    </row>
    <row r="9" ht="13.5" spans="1:3">
      <c r="A9" s="131">
        <v>1030149</v>
      </c>
      <c r="B9" s="192" t="s">
        <v>2296</v>
      </c>
      <c r="C9" s="133">
        <v>0</v>
      </c>
    </row>
    <row r="10" ht="13.5" spans="1:3">
      <c r="A10" s="131">
        <v>1030157</v>
      </c>
      <c r="B10" s="192" t="s">
        <v>2297</v>
      </c>
      <c r="C10" s="133">
        <v>0</v>
      </c>
    </row>
    <row r="11" ht="13.5" spans="1:3">
      <c r="A11" s="131">
        <v>1030168</v>
      </c>
      <c r="B11" s="192" t="s">
        <v>2298</v>
      </c>
      <c r="C11" s="133">
        <v>0</v>
      </c>
    </row>
    <row r="12" ht="13.5" spans="1:3">
      <c r="A12" s="131">
        <v>1030175</v>
      </c>
      <c r="B12" s="192" t="s">
        <v>2299</v>
      </c>
      <c r="C12" s="133">
        <f>C13+C14</f>
        <v>0</v>
      </c>
    </row>
    <row r="13" ht="13.5" spans="1:3">
      <c r="A13" s="131">
        <v>103017501</v>
      </c>
      <c r="B13" s="131" t="s">
        <v>2300</v>
      </c>
      <c r="C13" s="133">
        <v>0</v>
      </c>
    </row>
    <row r="14" ht="13.5" spans="1:3">
      <c r="A14" s="131">
        <v>103017502</v>
      </c>
      <c r="B14" s="131" t="s">
        <v>2301</v>
      </c>
      <c r="C14" s="133">
        <v>0</v>
      </c>
    </row>
    <row r="15" ht="13.5" spans="1:3">
      <c r="A15" s="131">
        <v>1030148</v>
      </c>
      <c r="B15" s="192" t="s">
        <v>2302</v>
      </c>
      <c r="C15" s="133">
        <f>SUM(C16:C20)</f>
        <v>41943</v>
      </c>
    </row>
    <row r="16" ht="13.5" spans="1:3">
      <c r="A16" s="131">
        <v>103014801</v>
      </c>
      <c r="B16" s="131" t="s">
        <v>2303</v>
      </c>
      <c r="C16" s="133">
        <v>41368</v>
      </c>
    </row>
    <row r="17" ht="13.5" spans="1:3">
      <c r="A17" s="131">
        <v>103014802</v>
      </c>
      <c r="B17" s="131" t="s">
        <v>2304</v>
      </c>
      <c r="C17" s="133">
        <v>78</v>
      </c>
    </row>
    <row r="18" ht="13.5" spans="1:3">
      <c r="A18" s="131">
        <v>103014803</v>
      </c>
      <c r="B18" s="131" t="s">
        <v>2305</v>
      </c>
      <c r="C18" s="133">
        <v>2646</v>
      </c>
    </row>
    <row r="19" ht="13.5" spans="1:3">
      <c r="A19" s="131">
        <v>103014898</v>
      </c>
      <c r="B19" s="131" t="s">
        <v>2306</v>
      </c>
      <c r="C19" s="133">
        <v>-2236</v>
      </c>
    </row>
    <row r="20" ht="13.5" spans="1:3">
      <c r="A20" s="131">
        <v>103014899</v>
      </c>
      <c r="B20" s="131" t="s">
        <v>2307</v>
      </c>
      <c r="C20" s="133">
        <v>87</v>
      </c>
    </row>
    <row r="21" ht="13.5" spans="1:3">
      <c r="A21" s="131">
        <v>1030144</v>
      </c>
      <c r="B21" s="192" t="s">
        <v>2308</v>
      </c>
      <c r="C21" s="133">
        <v>6654</v>
      </c>
    </row>
    <row r="22" ht="13.5" spans="1:3">
      <c r="A22" s="131">
        <v>1030146</v>
      </c>
      <c r="B22" s="192" t="s">
        <v>2309</v>
      </c>
      <c r="C22" s="133">
        <v>0</v>
      </c>
    </row>
    <row r="23" ht="13.5" spans="1:3">
      <c r="A23" s="131">
        <v>1030147</v>
      </c>
      <c r="B23" s="192" t="s">
        <v>2310</v>
      </c>
      <c r="C23" s="133">
        <v>0</v>
      </c>
    </row>
    <row r="24" ht="13.5" spans="1:3">
      <c r="A24" s="131">
        <v>1030133</v>
      </c>
      <c r="B24" s="192" t="s">
        <v>2311</v>
      </c>
      <c r="C24" s="133">
        <f>SUM(C25:C26)</f>
        <v>0</v>
      </c>
    </row>
    <row r="25" ht="13.5" spans="1:3">
      <c r="A25" s="131">
        <v>103013301</v>
      </c>
      <c r="B25" s="131" t="s">
        <v>2312</v>
      </c>
      <c r="C25" s="133">
        <v>0</v>
      </c>
    </row>
    <row r="26" ht="13.5" spans="1:3">
      <c r="A26" s="131">
        <v>103013302</v>
      </c>
      <c r="B26" s="131" t="s">
        <v>2313</v>
      </c>
      <c r="C26" s="133">
        <v>0</v>
      </c>
    </row>
    <row r="27" ht="13.5" spans="1:3">
      <c r="A27" s="131">
        <v>1030156</v>
      </c>
      <c r="B27" s="192" t="s">
        <v>2314</v>
      </c>
      <c r="C27" s="133">
        <v>470</v>
      </c>
    </row>
    <row r="28" ht="13.5" spans="1:3">
      <c r="A28" s="131">
        <v>1030178</v>
      </c>
      <c r="B28" s="192" t="s">
        <v>2315</v>
      </c>
      <c r="C28" s="133">
        <v>644</v>
      </c>
    </row>
    <row r="29" ht="13.5" spans="1:3">
      <c r="A29" s="131">
        <v>1030131</v>
      </c>
      <c r="B29" s="192" t="s">
        <v>2316</v>
      </c>
      <c r="C29" s="133">
        <v>0</v>
      </c>
    </row>
    <row r="30" ht="13.5" spans="1:3">
      <c r="A30" s="131">
        <v>1030150</v>
      </c>
      <c r="B30" s="192" t="s">
        <v>2317</v>
      </c>
      <c r="C30" s="133">
        <f>SUM(C31:C32)</f>
        <v>0</v>
      </c>
    </row>
    <row r="31" ht="13.5" spans="1:3">
      <c r="A31" s="131">
        <v>103015001</v>
      </c>
      <c r="B31" s="131" t="s">
        <v>2318</v>
      </c>
      <c r="C31" s="133">
        <v>0</v>
      </c>
    </row>
    <row r="32" ht="13.5" spans="1:3">
      <c r="A32" s="131">
        <v>103015002</v>
      </c>
      <c r="B32" s="131" t="s">
        <v>2319</v>
      </c>
      <c r="C32" s="133">
        <v>0</v>
      </c>
    </row>
    <row r="33" ht="13.5" spans="1:3">
      <c r="A33" s="131">
        <v>1030152</v>
      </c>
      <c r="B33" s="192" t="s">
        <v>2320</v>
      </c>
      <c r="C33" s="133">
        <v>0</v>
      </c>
    </row>
    <row r="34" ht="13.5" spans="1:3">
      <c r="A34" s="131">
        <v>1030139</v>
      </c>
      <c r="B34" s="192" t="s">
        <v>2321</v>
      </c>
      <c r="C34" s="133">
        <v>0</v>
      </c>
    </row>
    <row r="35" ht="13.5" spans="1:3">
      <c r="A35" s="131">
        <v>1030158</v>
      </c>
      <c r="B35" s="192" t="s">
        <v>2322</v>
      </c>
      <c r="C35" s="133">
        <f>SUM(C36:C38)</f>
        <v>0</v>
      </c>
    </row>
    <row r="36" ht="13.5" spans="1:3">
      <c r="A36" s="131">
        <v>103015801</v>
      </c>
      <c r="B36" s="131" t="s">
        <v>2323</v>
      </c>
      <c r="C36" s="133">
        <v>0</v>
      </c>
    </row>
    <row r="37" ht="13.5" spans="1:3">
      <c r="A37" s="131">
        <v>103015802</v>
      </c>
      <c r="B37" s="131" t="s">
        <v>2324</v>
      </c>
      <c r="C37" s="133">
        <v>0</v>
      </c>
    </row>
    <row r="38" ht="13.5" spans="1:3">
      <c r="A38" s="131">
        <v>103015803</v>
      </c>
      <c r="B38" s="131" t="s">
        <v>2325</v>
      </c>
      <c r="C38" s="133">
        <v>0</v>
      </c>
    </row>
    <row r="39" ht="13.5" spans="1:3">
      <c r="A39" s="131">
        <v>1030112</v>
      </c>
      <c r="B39" s="192" t="s">
        <v>2326</v>
      </c>
      <c r="C39" s="133">
        <v>0</v>
      </c>
    </row>
    <row r="40" ht="13.5" spans="1:3">
      <c r="A40" s="131">
        <v>1030159</v>
      </c>
      <c r="B40" s="192" t="s">
        <v>2327</v>
      </c>
      <c r="C40" s="133">
        <v>3695</v>
      </c>
    </row>
    <row r="41" ht="13.5" spans="1:3">
      <c r="A41" s="131">
        <v>1030115</v>
      </c>
      <c r="B41" s="192" t="s">
        <v>2328</v>
      </c>
      <c r="C41" s="133">
        <v>0</v>
      </c>
    </row>
    <row r="42" ht="13.5" spans="1:3">
      <c r="A42" s="131">
        <v>1030106</v>
      </c>
      <c r="B42" s="192" t="s">
        <v>2329</v>
      </c>
      <c r="C42" s="133">
        <v>0</v>
      </c>
    </row>
    <row r="43" ht="13.5" spans="1:3">
      <c r="A43" s="131">
        <v>1030171</v>
      </c>
      <c r="B43" s="192" t="s">
        <v>2330</v>
      </c>
      <c r="C43" s="133">
        <v>0</v>
      </c>
    </row>
    <row r="44" ht="13.5" spans="1:3">
      <c r="A44" s="131">
        <v>1030110</v>
      </c>
      <c r="B44" s="192" t="s">
        <v>2331</v>
      </c>
      <c r="C44" s="133">
        <v>0</v>
      </c>
    </row>
    <row r="45" ht="13.5" spans="1:3">
      <c r="A45" s="131">
        <v>1030118</v>
      </c>
      <c r="B45" s="192" t="s">
        <v>2332</v>
      </c>
      <c r="C45" s="133">
        <v>0</v>
      </c>
    </row>
    <row r="46" ht="13.5" spans="1:3">
      <c r="A46" s="131">
        <v>1030119</v>
      </c>
      <c r="B46" s="192" t="s">
        <v>2333</v>
      </c>
      <c r="C46" s="133">
        <v>152</v>
      </c>
    </row>
    <row r="47" ht="13.5" spans="1:3">
      <c r="A47" s="131">
        <v>1030102</v>
      </c>
      <c r="B47" s="192" t="s">
        <v>2334</v>
      </c>
      <c r="C47" s="133">
        <f>SUM(C48:C49)</f>
        <v>0</v>
      </c>
    </row>
    <row r="48" ht="13.5" spans="1:3">
      <c r="A48" s="131">
        <v>103010201</v>
      </c>
      <c r="B48" s="131" t="s">
        <v>2335</v>
      </c>
      <c r="C48" s="133">
        <v>0</v>
      </c>
    </row>
    <row r="49" ht="13.5" spans="1:3">
      <c r="A49" s="131">
        <v>103010202</v>
      </c>
      <c r="B49" s="131" t="s">
        <v>2336</v>
      </c>
      <c r="C49" s="133">
        <v>0</v>
      </c>
    </row>
    <row r="50" ht="13.5" spans="1:3">
      <c r="A50" s="131">
        <v>1030121</v>
      </c>
      <c r="B50" s="192" t="s">
        <v>2337</v>
      </c>
      <c r="C50" s="133">
        <v>0</v>
      </c>
    </row>
    <row r="51" ht="13.5" spans="1:3">
      <c r="A51" s="131">
        <v>1030153</v>
      </c>
      <c r="B51" s="192" t="s">
        <v>2338</v>
      </c>
      <c r="C51" s="133">
        <v>0</v>
      </c>
    </row>
    <row r="52" ht="13.5" spans="1:3">
      <c r="A52" s="131">
        <v>1030154</v>
      </c>
      <c r="B52" s="192" t="s">
        <v>2339</v>
      </c>
      <c r="C52" s="133">
        <v>0</v>
      </c>
    </row>
    <row r="53" ht="13.5" spans="1:3">
      <c r="A53" s="131">
        <v>1030180</v>
      </c>
      <c r="B53" s="192" t="s">
        <v>2340</v>
      </c>
      <c r="C53" s="133">
        <f>SUM(C54:C60)</f>
        <v>0</v>
      </c>
    </row>
    <row r="54" ht="13.5" spans="1:3">
      <c r="A54" s="131">
        <v>103018001</v>
      </c>
      <c r="B54" s="131" t="s">
        <v>2341</v>
      </c>
      <c r="C54" s="133">
        <v>0</v>
      </c>
    </row>
    <row r="55" ht="13.5" spans="1:3">
      <c r="A55" s="131">
        <v>103018002</v>
      </c>
      <c r="B55" s="131" t="s">
        <v>2342</v>
      </c>
      <c r="C55" s="133">
        <v>0</v>
      </c>
    </row>
    <row r="56" ht="13.5" spans="1:3">
      <c r="A56" s="131">
        <v>103018003</v>
      </c>
      <c r="B56" s="131" t="s">
        <v>2343</v>
      </c>
      <c r="C56" s="133">
        <v>0</v>
      </c>
    </row>
    <row r="57" ht="13.5" spans="1:3">
      <c r="A57" s="131">
        <v>103018004</v>
      </c>
      <c r="B57" s="131" t="s">
        <v>2344</v>
      </c>
      <c r="C57" s="133">
        <v>0</v>
      </c>
    </row>
    <row r="58" ht="13.5" spans="1:3">
      <c r="A58" s="131">
        <v>103018005</v>
      </c>
      <c r="B58" s="131" t="s">
        <v>2345</v>
      </c>
      <c r="C58" s="133">
        <v>0</v>
      </c>
    </row>
    <row r="59" ht="13.5" spans="1:3">
      <c r="A59" s="131">
        <v>103018006</v>
      </c>
      <c r="B59" s="131" t="s">
        <v>2346</v>
      </c>
      <c r="C59" s="133">
        <v>0</v>
      </c>
    </row>
    <row r="60" ht="13.5" spans="1:3">
      <c r="A60" s="131">
        <v>103018007</v>
      </c>
      <c r="B60" s="131" t="s">
        <v>2347</v>
      </c>
      <c r="C60" s="133">
        <v>0</v>
      </c>
    </row>
    <row r="61" ht="13.5" spans="1:3">
      <c r="A61" s="131">
        <v>1030155</v>
      </c>
      <c r="B61" s="192" t="s">
        <v>2348</v>
      </c>
      <c r="C61" s="133">
        <f>SUM(C62:C63)</f>
        <v>1179</v>
      </c>
    </row>
    <row r="62" ht="13.5" spans="1:3">
      <c r="A62" s="131">
        <v>103015501</v>
      </c>
      <c r="B62" s="131" t="s">
        <v>2349</v>
      </c>
      <c r="C62" s="133">
        <v>531</v>
      </c>
    </row>
    <row r="63" ht="13.5" spans="1:3">
      <c r="A63" s="131">
        <v>103015502</v>
      </c>
      <c r="B63" s="131" t="s">
        <v>2350</v>
      </c>
      <c r="C63" s="133">
        <v>648</v>
      </c>
    </row>
    <row r="64" ht="13.5" spans="1:3">
      <c r="A64" s="131">
        <v>1030177</v>
      </c>
      <c r="B64" s="192" t="s">
        <v>2351</v>
      </c>
      <c r="C64" s="133">
        <v>0</v>
      </c>
    </row>
    <row r="65" ht="13.5" spans="1:3">
      <c r="A65" s="131">
        <v>1030199</v>
      </c>
      <c r="B65" s="192" t="s">
        <v>2352</v>
      </c>
      <c r="C65" s="133">
        <v>0</v>
      </c>
    </row>
  </sheetData>
  <autoFilter ref="A4:C65"/>
  <mergeCells count="4">
    <mergeCell ref="A2:B2"/>
    <mergeCell ref="A4:A5"/>
    <mergeCell ref="B4:B5"/>
    <mergeCell ref="C4:C5"/>
  </mergeCells>
  <printOptions horizontalCentered="1"/>
  <pageMargins left="0.904166666666667" right="0.747916666666667" top="0.984027777777778" bottom="0.984027777777778" header="0.511805555555556" footer="0.511805555555556"/>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B16"/>
  <sheetViews>
    <sheetView workbookViewId="0">
      <selection activeCell="A2" sqref="A2:B2"/>
    </sheetView>
  </sheetViews>
  <sheetFormatPr defaultColWidth="7" defaultRowHeight="15" outlineLevelCol="1"/>
  <cols>
    <col min="1" max="1" width="35.125" style="4" customWidth="1"/>
    <col min="2" max="2" width="29.625" style="46" customWidth="1"/>
    <col min="3" max="16341" width="7" style="6"/>
    <col min="16342" max="16383" width="7" style="197"/>
  </cols>
  <sheetData>
    <row r="1" ht="29.25" customHeight="1" spans="1:1">
      <c r="A1" s="128" t="s">
        <v>2353</v>
      </c>
    </row>
    <row r="2" ht="28.5" customHeight="1" spans="1:2">
      <c r="A2" s="11" t="s">
        <v>2354</v>
      </c>
      <c r="B2" s="129"/>
    </row>
    <row r="3" s="1" customFormat="1" ht="21.75" customHeight="1" spans="1:2">
      <c r="A3" s="4"/>
      <c r="B3" s="138" t="s">
        <v>763</v>
      </c>
    </row>
    <row r="4" ht="13.5" spans="1:2">
      <c r="A4" s="198" t="s">
        <v>2355</v>
      </c>
      <c r="B4" s="198" t="s">
        <v>5</v>
      </c>
    </row>
    <row r="5" ht="13.5" spans="1:2">
      <c r="A5" s="199" t="s">
        <v>1190</v>
      </c>
      <c r="B5" s="200">
        <v>0</v>
      </c>
    </row>
    <row r="6" ht="13.5" spans="1:2">
      <c r="A6" s="199" t="s">
        <v>1227</v>
      </c>
      <c r="B6" s="200">
        <v>8</v>
      </c>
    </row>
    <row r="7" ht="13.5" spans="1:2">
      <c r="A7" s="199" t="s">
        <v>1387</v>
      </c>
      <c r="B7" s="200">
        <v>0</v>
      </c>
    </row>
    <row r="8" ht="13.5" spans="1:2">
      <c r="A8" s="199" t="s">
        <v>1457</v>
      </c>
      <c r="B8" s="200">
        <v>57365</v>
      </c>
    </row>
    <row r="9" ht="13.5" spans="1:2">
      <c r="A9" s="199" t="s">
        <v>1478</v>
      </c>
      <c r="B9" s="200">
        <v>0</v>
      </c>
    </row>
    <row r="10" ht="13.5" spans="1:2">
      <c r="A10" s="199" t="s">
        <v>1592</v>
      </c>
      <c r="B10" s="200">
        <v>3375</v>
      </c>
    </row>
    <row r="11" ht="13.5" spans="1:2">
      <c r="A11" s="201" t="s">
        <v>1650</v>
      </c>
      <c r="B11" s="200">
        <v>70</v>
      </c>
    </row>
    <row r="12" ht="13.5" spans="1:2">
      <c r="A12" s="201" t="s">
        <v>1704</v>
      </c>
      <c r="B12" s="200">
        <v>60</v>
      </c>
    </row>
    <row r="13" ht="13.5" spans="1:2">
      <c r="A13" s="199" t="s">
        <v>2356</v>
      </c>
      <c r="B13" s="200">
        <v>1881</v>
      </c>
    </row>
    <row r="14" ht="13.5" spans="1:2">
      <c r="A14" s="199" t="s">
        <v>1884</v>
      </c>
      <c r="B14" s="200">
        <v>0</v>
      </c>
    </row>
    <row r="15" ht="13.5" spans="1:2">
      <c r="A15" s="199" t="s">
        <v>1896</v>
      </c>
      <c r="B15" s="200">
        <v>131</v>
      </c>
    </row>
    <row r="16" ht="13.5" spans="1:2">
      <c r="A16" s="198" t="s">
        <v>2357</v>
      </c>
      <c r="B16" s="200">
        <f>SUM(B5:B15)</f>
        <v>62890</v>
      </c>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Y248"/>
  <sheetViews>
    <sheetView workbookViewId="0">
      <selection activeCell="A2" sqref="A2:C2"/>
    </sheetView>
  </sheetViews>
  <sheetFormatPr defaultColWidth="7" defaultRowHeight="15"/>
  <cols>
    <col min="1" max="1" width="14.375" style="4" customWidth="1"/>
    <col min="2" max="2" width="46.625" style="1" customWidth="1"/>
    <col min="3" max="3" width="13" style="46" customWidth="1"/>
    <col min="4" max="4" width="10.375" style="1" hidden="1" customWidth="1"/>
    <col min="5" max="5" width="9.625" style="6" hidden="1" customWidth="1"/>
    <col min="6" max="6" width="8.125" style="6" hidden="1" customWidth="1"/>
    <col min="7" max="7" width="9.625" style="7" hidden="1" customWidth="1"/>
    <col min="8" max="8" width="17.5" style="7" hidden="1" customWidth="1"/>
    <col min="9" max="9" width="12.5" style="8" hidden="1" customWidth="1"/>
    <col min="10" max="10" width="7" style="9" hidden="1" customWidth="1"/>
    <col min="11" max="12" width="7" style="6" hidden="1" customWidth="1"/>
    <col min="13" max="13" width="13.875" style="6" hidden="1" customWidth="1"/>
    <col min="14" max="14" width="7.875" style="6" hidden="1" customWidth="1"/>
    <col min="15" max="15" width="9.5" style="6" hidden="1" customWidth="1"/>
    <col min="16" max="16" width="6.875" style="6" hidden="1" customWidth="1"/>
    <col min="17" max="17" width="9" style="6" hidden="1" customWidth="1"/>
    <col min="18" max="18" width="5.875" style="6" hidden="1" customWidth="1"/>
    <col min="19" max="19" width="5.25" style="6" hidden="1" customWidth="1"/>
    <col min="20" max="20" width="6.5" style="6" hidden="1" customWidth="1"/>
    <col min="21" max="22" width="7" style="6" hidden="1" customWidth="1"/>
    <col min="23" max="23" width="10.625" style="6" hidden="1" customWidth="1"/>
    <col min="24" max="24" width="10.5" style="6" hidden="1" customWidth="1"/>
    <col min="25" max="25" width="7" style="6" hidden="1" customWidth="1"/>
    <col min="26" max="16384" width="7" style="6"/>
  </cols>
  <sheetData>
    <row r="1" ht="20.25" customHeight="1" spans="1:1">
      <c r="A1" s="10" t="s">
        <v>2358</v>
      </c>
    </row>
    <row r="2" ht="22.5" spans="1:9">
      <c r="A2" s="11" t="s">
        <v>2359</v>
      </c>
      <c r="B2" s="12"/>
      <c r="C2" s="129"/>
      <c r="G2" s="6"/>
      <c r="H2" s="6"/>
      <c r="I2" s="6"/>
    </row>
    <row r="3" s="1" customFormat="1" spans="1:13">
      <c r="A3" s="4"/>
      <c r="C3" s="186" t="s">
        <v>763</v>
      </c>
      <c r="E3" s="1">
        <v>12.11</v>
      </c>
      <c r="G3" s="1">
        <v>12.22</v>
      </c>
      <c r="J3" s="46"/>
      <c r="M3" s="1">
        <v>1.2</v>
      </c>
    </row>
    <row r="4" ht="19.5" customHeight="1" spans="1:25">
      <c r="A4" s="130" t="s">
        <v>3</v>
      </c>
      <c r="B4" s="187" t="s">
        <v>764</v>
      </c>
      <c r="C4" s="187" t="s">
        <v>5</v>
      </c>
      <c r="Q4" s="60"/>
      <c r="U4" s="61" t="s">
        <v>791</v>
      </c>
      <c r="V4" s="61" t="s">
        <v>792</v>
      </c>
      <c r="W4" s="62">
        <v>19998</v>
      </c>
      <c r="X4" s="6" t="e">
        <f>C4-W4</f>
        <v>#VALUE!</v>
      </c>
      <c r="Y4" s="6" t="e">
        <f>U4-A4</f>
        <v>#VALUE!</v>
      </c>
    </row>
    <row r="5" ht="19.5" customHeight="1" spans="1:25">
      <c r="A5" s="130"/>
      <c r="B5" s="187"/>
      <c r="C5" s="187"/>
      <c r="Q5" s="60"/>
      <c r="U5" s="61" t="s">
        <v>794</v>
      </c>
      <c r="V5" s="61" t="s">
        <v>2360</v>
      </c>
      <c r="W5" s="62">
        <v>19998</v>
      </c>
      <c r="X5" s="6">
        <f>C5-W5</f>
        <v>-19998</v>
      </c>
      <c r="Y5" s="6">
        <f>U5-A5</f>
        <v>2320301</v>
      </c>
    </row>
    <row r="6" ht="19.5" customHeight="1" spans="1:17">
      <c r="A6" s="188"/>
      <c r="B6" s="189" t="s">
        <v>2361</v>
      </c>
      <c r="C6" s="190">
        <f>SUM(C7,C14,C22,C26,C33,C38,C43,C59,C68,C75,C79,C88,C97,C104,C113,C121,C126,C132,C140,C148,C156,C164,C173,C180,C189,C199)+SUM(C208,C212,C218,C219,C220,C229,C244,C245)</f>
        <v>62890</v>
      </c>
      <c r="Q6" s="60"/>
    </row>
    <row r="7" ht="19.5" customHeight="1" spans="1:17">
      <c r="A7" s="191">
        <v>20610</v>
      </c>
      <c r="B7" s="192" t="s">
        <v>2362</v>
      </c>
      <c r="C7" s="133">
        <f>SUM(C8:C13)</f>
        <v>0</v>
      </c>
      <c r="Q7" s="60"/>
    </row>
    <row r="8" ht="19.5" customHeight="1" spans="1:17">
      <c r="A8" s="191">
        <v>2061001</v>
      </c>
      <c r="B8" s="131" t="s">
        <v>2363</v>
      </c>
      <c r="C8" s="133">
        <v>0</v>
      </c>
      <c r="Q8" s="60"/>
    </row>
    <row r="9" ht="19.5" customHeight="1" spans="1:17">
      <c r="A9" s="191">
        <v>2061002</v>
      </c>
      <c r="B9" s="131" t="s">
        <v>2364</v>
      </c>
      <c r="C9" s="133">
        <v>0</v>
      </c>
      <c r="Q9" s="60"/>
    </row>
    <row r="10" ht="19.5" customHeight="1" spans="1:17">
      <c r="A10" s="191">
        <v>2061003</v>
      </c>
      <c r="B10" s="131" t="s">
        <v>2365</v>
      </c>
      <c r="C10" s="133">
        <v>0</v>
      </c>
      <c r="Q10" s="60"/>
    </row>
    <row r="11" ht="19.5" customHeight="1" spans="1:17">
      <c r="A11" s="191">
        <v>2061004</v>
      </c>
      <c r="B11" s="131" t="s">
        <v>2366</v>
      </c>
      <c r="C11" s="133">
        <v>0</v>
      </c>
      <c r="Q11" s="60"/>
    </row>
    <row r="12" ht="19.5" customHeight="1" spans="1:17">
      <c r="A12" s="191">
        <v>2061005</v>
      </c>
      <c r="B12" s="131" t="s">
        <v>2367</v>
      </c>
      <c r="C12" s="133">
        <v>0</v>
      </c>
      <c r="Q12" s="60"/>
    </row>
    <row r="13" ht="19.5" customHeight="1" spans="1:17">
      <c r="A13" s="191">
        <v>2061099</v>
      </c>
      <c r="B13" s="131" t="s">
        <v>2368</v>
      </c>
      <c r="C13" s="193">
        <v>0</v>
      </c>
      <c r="Q13" s="60"/>
    </row>
    <row r="14" ht="19.5" customHeight="1" spans="1:17">
      <c r="A14" s="191"/>
      <c r="B14" s="192" t="s">
        <v>2369</v>
      </c>
      <c r="C14" s="133">
        <f>SUM(C15,C20,C21)</f>
        <v>0</v>
      </c>
      <c r="Q14" s="60"/>
    </row>
    <row r="15" ht="19.5" customHeight="1" spans="1:17">
      <c r="A15" s="191">
        <v>20707</v>
      </c>
      <c r="B15" s="192" t="s">
        <v>2370</v>
      </c>
      <c r="C15" s="133">
        <f>SUM(C16:C19)</f>
        <v>0</v>
      </c>
      <c r="Q15" s="60"/>
    </row>
    <row r="16" ht="19.5" customHeight="1" spans="1:17">
      <c r="A16" s="191">
        <v>2070701</v>
      </c>
      <c r="B16" s="131" t="s">
        <v>2371</v>
      </c>
      <c r="C16" s="133">
        <v>0</v>
      </c>
      <c r="Q16" s="60"/>
    </row>
    <row r="17" ht="19.5" customHeight="1" spans="1:17">
      <c r="A17" s="191">
        <v>2070702</v>
      </c>
      <c r="B17" s="131" t="s">
        <v>2372</v>
      </c>
      <c r="C17" s="133">
        <v>0</v>
      </c>
      <c r="Q17" s="60"/>
    </row>
    <row r="18" ht="19.5" customHeight="1" spans="1:17">
      <c r="A18" s="191">
        <v>2070703</v>
      </c>
      <c r="B18" s="131" t="s">
        <v>2373</v>
      </c>
      <c r="C18" s="133">
        <v>0</v>
      </c>
      <c r="Q18" s="60"/>
    </row>
    <row r="19" ht="13.5" spans="1:3">
      <c r="A19" s="191">
        <v>2070799</v>
      </c>
      <c r="B19" s="131" t="s">
        <v>2374</v>
      </c>
      <c r="C19" s="133">
        <v>0</v>
      </c>
    </row>
    <row r="20" ht="13.5" spans="1:3">
      <c r="A20" s="191">
        <v>2320405</v>
      </c>
      <c r="B20" s="192" t="s">
        <v>2375</v>
      </c>
      <c r="C20" s="133">
        <v>0</v>
      </c>
    </row>
    <row r="21" ht="13.5" spans="1:3">
      <c r="A21" s="191">
        <v>2330405</v>
      </c>
      <c r="B21" s="192" t="s">
        <v>2376</v>
      </c>
      <c r="C21" s="193">
        <v>0</v>
      </c>
    </row>
    <row r="22" ht="13.5" spans="1:3">
      <c r="A22" s="191">
        <v>20822</v>
      </c>
      <c r="B22" s="192" t="s">
        <v>2377</v>
      </c>
      <c r="C22" s="133">
        <f>SUM(C23:C25)</f>
        <v>8</v>
      </c>
    </row>
    <row r="23" ht="13.5" spans="1:3">
      <c r="A23" s="191">
        <v>2082201</v>
      </c>
      <c r="B23" s="131" t="s">
        <v>2378</v>
      </c>
      <c r="C23" s="133">
        <v>0</v>
      </c>
    </row>
    <row r="24" ht="13.5" spans="1:3">
      <c r="A24" s="191">
        <v>2082202</v>
      </c>
      <c r="B24" s="131" t="s">
        <v>2379</v>
      </c>
      <c r="C24" s="133">
        <v>8</v>
      </c>
    </row>
    <row r="25" ht="13.5" spans="1:3">
      <c r="A25" s="191">
        <v>2082299</v>
      </c>
      <c r="B25" s="131" t="s">
        <v>2380</v>
      </c>
      <c r="C25" s="193">
        <v>0</v>
      </c>
    </row>
    <row r="26" ht="13.5" spans="1:3">
      <c r="A26" s="191"/>
      <c r="B26" s="192" t="s">
        <v>2381</v>
      </c>
      <c r="C26" s="133">
        <f>SUM(C27,C31,C32)</f>
        <v>0</v>
      </c>
    </row>
    <row r="27" ht="13.5" spans="1:3">
      <c r="A27" s="191">
        <v>20823</v>
      </c>
      <c r="B27" s="192" t="s">
        <v>2382</v>
      </c>
      <c r="C27" s="133">
        <f>SUM(C28:C30)</f>
        <v>0</v>
      </c>
    </row>
    <row r="28" ht="13.5" spans="1:3">
      <c r="A28" s="191">
        <v>2082301</v>
      </c>
      <c r="B28" s="131" t="s">
        <v>2383</v>
      </c>
      <c r="C28" s="133">
        <v>0</v>
      </c>
    </row>
    <row r="29" ht="13.5" spans="1:3">
      <c r="A29" s="191">
        <v>2082302</v>
      </c>
      <c r="B29" s="131" t="s">
        <v>2384</v>
      </c>
      <c r="C29" s="133">
        <v>0</v>
      </c>
    </row>
    <row r="30" ht="13.5" spans="1:3">
      <c r="A30" s="191">
        <v>2082399</v>
      </c>
      <c r="B30" s="131" t="s">
        <v>2385</v>
      </c>
      <c r="C30" s="133">
        <v>0</v>
      </c>
    </row>
    <row r="31" ht="13.5" spans="1:3">
      <c r="A31" s="191">
        <v>2320417</v>
      </c>
      <c r="B31" s="192" t="s">
        <v>2386</v>
      </c>
      <c r="C31" s="133">
        <v>0</v>
      </c>
    </row>
    <row r="32" ht="13.5" spans="1:3">
      <c r="A32" s="191">
        <v>2330417</v>
      </c>
      <c r="B32" s="192" t="s">
        <v>2387</v>
      </c>
      <c r="C32" s="193">
        <v>0</v>
      </c>
    </row>
    <row r="33" ht="13.5" spans="1:3">
      <c r="A33" s="191">
        <v>21160</v>
      </c>
      <c r="B33" s="192" t="s">
        <v>2388</v>
      </c>
      <c r="C33" s="133">
        <f>SUM(C34:C37)</f>
        <v>0</v>
      </c>
    </row>
    <row r="34" ht="13.5" spans="1:3">
      <c r="A34" s="191">
        <v>2116001</v>
      </c>
      <c r="B34" s="131" t="s">
        <v>2389</v>
      </c>
      <c r="C34" s="133">
        <v>0</v>
      </c>
    </row>
    <row r="35" ht="13.5" spans="1:3">
      <c r="A35" s="191">
        <v>2116002</v>
      </c>
      <c r="B35" s="131" t="s">
        <v>2390</v>
      </c>
      <c r="C35" s="133">
        <v>0</v>
      </c>
    </row>
    <row r="36" ht="13.5" spans="1:3">
      <c r="A36" s="191">
        <v>2116003</v>
      </c>
      <c r="B36" s="131" t="s">
        <v>2391</v>
      </c>
      <c r="C36" s="133">
        <v>0</v>
      </c>
    </row>
    <row r="37" ht="13.5" spans="1:3">
      <c r="A37" s="191">
        <v>2116099</v>
      </c>
      <c r="B37" s="131" t="s">
        <v>2392</v>
      </c>
      <c r="C37" s="193">
        <v>0</v>
      </c>
    </row>
    <row r="38" ht="13.5" spans="1:3">
      <c r="A38" s="191">
        <v>21161</v>
      </c>
      <c r="B38" s="192" t="s">
        <v>2393</v>
      </c>
      <c r="C38" s="133">
        <f>SUM(C39:C42)</f>
        <v>0</v>
      </c>
    </row>
    <row r="39" ht="13.5" spans="1:3">
      <c r="A39" s="191">
        <v>2116101</v>
      </c>
      <c r="B39" s="131" t="s">
        <v>2394</v>
      </c>
      <c r="C39" s="133">
        <v>0</v>
      </c>
    </row>
    <row r="40" ht="13.5" spans="1:3">
      <c r="A40" s="191">
        <v>2116102</v>
      </c>
      <c r="B40" s="131" t="s">
        <v>2395</v>
      </c>
      <c r="C40" s="133">
        <v>0</v>
      </c>
    </row>
    <row r="41" ht="13.5" spans="1:3">
      <c r="A41" s="191">
        <v>2116103</v>
      </c>
      <c r="B41" s="131" t="s">
        <v>2396</v>
      </c>
      <c r="C41" s="133">
        <v>0</v>
      </c>
    </row>
    <row r="42" ht="13.5" spans="1:3">
      <c r="A42" s="191">
        <v>2116104</v>
      </c>
      <c r="B42" s="131" t="s">
        <v>2397</v>
      </c>
      <c r="C42" s="193">
        <v>0</v>
      </c>
    </row>
    <row r="43" ht="13.5" spans="1:3">
      <c r="A43" s="191"/>
      <c r="B43" s="192" t="s">
        <v>2398</v>
      </c>
      <c r="C43" s="133">
        <f>SUM(C44,C57,C58)</f>
        <v>41942</v>
      </c>
    </row>
    <row r="44" ht="13.5" spans="1:3">
      <c r="A44" s="191">
        <v>21208</v>
      </c>
      <c r="B44" s="192" t="s">
        <v>2399</v>
      </c>
      <c r="C44" s="133">
        <f>SUM(C45:C56)</f>
        <v>41811</v>
      </c>
    </row>
    <row r="45" ht="13.5" spans="1:3">
      <c r="A45" s="191">
        <v>2120801</v>
      </c>
      <c r="B45" s="131" t="s">
        <v>2400</v>
      </c>
      <c r="C45" s="133">
        <v>18820</v>
      </c>
    </row>
    <row r="46" ht="13.5" spans="1:3">
      <c r="A46" s="191">
        <v>2120802</v>
      </c>
      <c r="B46" s="131" t="s">
        <v>2401</v>
      </c>
      <c r="C46" s="133">
        <v>22454</v>
      </c>
    </row>
    <row r="47" ht="13.5" spans="1:3">
      <c r="A47" s="191">
        <v>2120803</v>
      </c>
      <c r="B47" s="131" t="s">
        <v>2402</v>
      </c>
      <c r="C47" s="133">
        <v>0</v>
      </c>
    </row>
    <row r="48" ht="13.5" spans="1:3">
      <c r="A48" s="191">
        <v>2120804</v>
      </c>
      <c r="B48" s="131" t="s">
        <v>2403</v>
      </c>
      <c r="C48" s="133">
        <v>0</v>
      </c>
    </row>
    <row r="49" ht="13.5" spans="1:3">
      <c r="A49" s="191">
        <v>2120805</v>
      </c>
      <c r="B49" s="131" t="s">
        <v>2404</v>
      </c>
      <c r="C49" s="133">
        <v>537</v>
      </c>
    </row>
    <row r="50" ht="13.5" spans="1:3">
      <c r="A50" s="191">
        <v>2120806</v>
      </c>
      <c r="B50" s="131" t="s">
        <v>2405</v>
      </c>
      <c r="C50" s="133">
        <v>0</v>
      </c>
    </row>
    <row r="51" ht="13.5" spans="1:3">
      <c r="A51" s="191">
        <v>2120807</v>
      </c>
      <c r="B51" s="131" t="s">
        <v>2406</v>
      </c>
      <c r="C51" s="133">
        <v>0</v>
      </c>
    </row>
    <row r="52" ht="13.5" spans="1:3">
      <c r="A52" s="191">
        <v>2120809</v>
      </c>
      <c r="B52" s="131" t="s">
        <v>2407</v>
      </c>
      <c r="C52" s="133">
        <v>0</v>
      </c>
    </row>
    <row r="53" ht="13.5" spans="1:3">
      <c r="A53" s="191">
        <v>2120810</v>
      </c>
      <c r="B53" s="131" t="s">
        <v>2408</v>
      </c>
      <c r="C53" s="133">
        <v>0</v>
      </c>
    </row>
    <row r="54" ht="13.5" spans="1:3">
      <c r="A54" s="191">
        <v>2120811</v>
      </c>
      <c r="B54" s="131" t="s">
        <v>2409</v>
      </c>
      <c r="C54" s="133">
        <v>0</v>
      </c>
    </row>
    <row r="55" ht="13.5" spans="1:3">
      <c r="A55" s="191">
        <v>2120813</v>
      </c>
      <c r="B55" s="131" t="s">
        <v>1825</v>
      </c>
      <c r="C55" s="133">
        <v>0</v>
      </c>
    </row>
    <row r="56" ht="13.5" spans="1:3">
      <c r="A56" s="191" t="s">
        <v>2410</v>
      </c>
      <c r="B56" s="131" t="s">
        <v>2411</v>
      </c>
      <c r="C56" s="133">
        <v>0</v>
      </c>
    </row>
    <row r="57" ht="13.5" spans="1:3">
      <c r="A57" s="191">
        <v>2320411</v>
      </c>
      <c r="B57" s="192" t="s">
        <v>2412</v>
      </c>
      <c r="C57" s="133">
        <v>0</v>
      </c>
    </row>
    <row r="58" ht="13.5" spans="1:3">
      <c r="A58" s="191">
        <v>2330411</v>
      </c>
      <c r="B58" s="192" t="s">
        <v>2413</v>
      </c>
      <c r="C58" s="193">
        <v>131</v>
      </c>
    </row>
    <row r="59" ht="13.5" spans="1:3">
      <c r="A59" s="191"/>
      <c r="B59" s="192" t="s">
        <v>2414</v>
      </c>
      <c r="C59" s="133">
        <f>SUM(C60,C66,C67)</f>
        <v>6429</v>
      </c>
    </row>
    <row r="60" ht="13.5" spans="1:3">
      <c r="A60" s="191">
        <v>21209</v>
      </c>
      <c r="B60" s="192" t="s">
        <v>2415</v>
      </c>
      <c r="C60" s="133">
        <f>SUM(C61:C65)</f>
        <v>6429</v>
      </c>
    </row>
    <row r="61" ht="13.5" spans="1:3">
      <c r="A61" s="191">
        <v>2120901</v>
      </c>
      <c r="B61" s="131" t="s">
        <v>2416</v>
      </c>
      <c r="C61" s="133">
        <v>5750</v>
      </c>
    </row>
    <row r="62" ht="13.5" spans="1:3">
      <c r="A62" s="191">
        <v>2120902</v>
      </c>
      <c r="B62" s="131" t="s">
        <v>2417</v>
      </c>
      <c r="C62" s="133">
        <v>350</v>
      </c>
    </row>
    <row r="63" ht="13.5" spans="1:3">
      <c r="A63" s="191">
        <v>2120903</v>
      </c>
      <c r="B63" s="131" t="s">
        <v>2418</v>
      </c>
      <c r="C63" s="133">
        <v>0</v>
      </c>
    </row>
    <row r="64" ht="13.5" spans="1:3">
      <c r="A64" s="191">
        <v>2120904</v>
      </c>
      <c r="B64" s="131" t="s">
        <v>2419</v>
      </c>
      <c r="C64" s="133">
        <v>0</v>
      </c>
    </row>
    <row r="65" ht="13.5" spans="1:3">
      <c r="A65" s="191">
        <v>2120999</v>
      </c>
      <c r="B65" s="131" t="s">
        <v>2420</v>
      </c>
      <c r="C65" s="133">
        <v>329</v>
      </c>
    </row>
    <row r="66" ht="13.5" spans="1:3">
      <c r="A66" s="191">
        <v>2320410</v>
      </c>
      <c r="B66" s="192" t="s">
        <v>2421</v>
      </c>
      <c r="C66" s="133">
        <v>0</v>
      </c>
    </row>
    <row r="67" ht="13.5" spans="1:3">
      <c r="A67" s="191">
        <v>2330410</v>
      </c>
      <c r="B67" s="192" t="s">
        <v>2422</v>
      </c>
      <c r="C67" s="193">
        <v>0</v>
      </c>
    </row>
    <row r="68" ht="13.5" spans="1:3">
      <c r="A68" s="191"/>
      <c r="B68" s="192" t="s">
        <v>2423</v>
      </c>
      <c r="C68" s="133">
        <f>SUM(C69,C73,C74)</f>
        <v>0</v>
      </c>
    </row>
    <row r="69" ht="13.5" spans="1:3">
      <c r="A69" s="191">
        <v>21210</v>
      </c>
      <c r="B69" s="192" t="s">
        <v>2424</v>
      </c>
      <c r="C69" s="133">
        <f>SUM(C70:C72)</f>
        <v>0</v>
      </c>
    </row>
    <row r="70" ht="13.5" spans="1:3">
      <c r="A70" s="191">
        <v>2121001</v>
      </c>
      <c r="B70" s="131" t="s">
        <v>2400</v>
      </c>
      <c r="C70" s="133">
        <v>0</v>
      </c>
    </row>
    <row r="71" ht="13.5" spans="1:3">
      <c r="A71" s="191">
        <v>2121002</v>
      </c>
      <c r="B71" s="131" t="s">
        <v>2401</v>
      </c>
      <c r="C71" s="133">
        <v>0</v>
      </c>
    </row>
    <row r="72" ht="13.5" spans="1:3">
      <c r="A72" s="191">
        <v>2121099</v>
      </c>
      <c r="B72" s="131" t="s">
        <v>2425</v>
      </c>
      <c r="C72" s="133">
        <v>0</v>
      </c>
    </row>
    <row r="73" ht="13.5" spans="1:3">
      <c r="A73" s="191">
        <v>2320412</v>
      </c>
      <c r="B73" s="192" t="s">
        <v>2426</v>
      </c>
      <c r="C73" s="133">
        <v>0</v>
      </c>
    </row>
    <row r="74" ht="13.5" spans="1:3">
      <c r="A74" s="191">
        <v>2330412</v>
      </c>
      <c r="B74" s="192" t="s">
        <v>2427</v>
      </c>
      <c r="C74" s="193">
        <v>0</v>
      </c>
    </row>
    <row r="75" ht="13.5" spans="1:3">
      <c r="A75" s="191"/>
      <c r="B75" s="192" t="s">
        <v>2428</v>
      </c>
      <c r="C75" s="133">
        <f>SUM(C76:C78)</f>
        <v>0</v>
      </c>
    </row>
    <row r="76" ht="13.5" spans="1:3">
      <c r="A76" s="191">
        <v>21211</v>
      </c>
      <c r="B76" s="192" t="s">
        <v>2429</v>
      </c>
      <c r="C76" s="133">
        <v>0</v>
      </c>
    </row>
    <row r="77" ht="13.5" spans="1:3">
      <c r="A77" s="191">
        <v>2320413</v>
      </c>
      <c r="B77" s="192" t="s">
        <v>2430</v>
      </c>
      <c r="C77" s="133">
        <v>0</v>
      </c>
    </row>
    <row r="78" ht="13.5" spans="1:3">
      <c r="A78" s="191">
        <v>2330413</v>
      </c>
      <c r="B78" s="192" t="s">
        <v>2431</v>
      </c>
      <c r="C78" s="193">
        <v>0</v>
      </c>
    </row>
    <row r="79" ht="13.5" spans="1:3">
      <c r="A79" s="191"/>
      <c r="B79" s="192" t="s">
        <v>2432</v>
      </c>
      <c r="C79" s="133">
        <f>SUM(C80,C86,C87)</f>
        <v>8080</v>
      </c>
    </row>
    <row r="80" ht="13.5" spans="1:3">
      <c r="A80" s="191">
        <v>21212</v>
      </c>
      <c r="B80" s="192" t="s">
        <v>2433</v>
      </c>
      <c r="C80" s="133">
        <f>SUM(C81:C85)</f>
        <v>8080</v>
      </c>
    </row>
    <row r="81" ht="13.5" spans="1:3">
      <c r="A81" s="191">
        <v>2121201</v>
      </c>
      <c r="B81" s="131" t="s">
        <v>2434</v>
      </c>
      <c r="C81" s="133">
        <v>4800</v>
      </c>
    </row>
    <row r="82" ht="13.5" spans="1:3">
      <c r="A82" s="191">
        <v>2121202</v>
      </c>
      <c r="B82" s="131" t="s">
        <v>2435</v>
      </c>
      <c r="C82" s="133">
        <v>0</v>
      </c>
    </row>
    <row r="83" ht="13.5" spans="1:3">
      <c r="A83" s="191">
        <v>2121203</v>
      </c>
      <c r="B83" s="131" t="s">
        <v>2436</v>
      </c>
      <c r="C83" s="133">
        <v>3280</v>
      </c>
    </row>
    <row r="84" ht="13.5" spans="1:3">
      <c r="A84" s="191">
        <v>2121204</v>
      </c>
      <c r="B84" s="131" t="s">
        <v>2437</v>
      </c>
      <c r="C84" s="133">
        <v>0</v>
      </c>
    </row>
    <row r="85" ht="13.5" spans="1:3">
      <c r="A85" s="191">
        <v>2121299</v>
      </c>
      <c r="B85" s="131" t="s">
        <v>2438</v>
      </c>
      <c r="C85" s="133">
        <v>0</v>
      </c>
    </row>
    <row r="86" ht="13.5" spans="1:3">
      <c r="A86" s="191">
        <v>2320407</v>
      </c>
      <c r="B86" s="192" t="s">
        <v>2439</v>
      </c>
      <c r="C86" s="133">
        <v>0</v>
      </c>
    </row>
    <row r="87" ht="13.5" spans="1:3">
      <c r="A87" s="191">
        <v>2330407</v>
      </c>
      <c r="B87" s="192" t="s">
        <v>2440</v>
      </c>
      <c r="C87" s="193">
        <v>0</v>
      </c>
    </row>
    <row r="88" ht="13.5" spans="1:3">
      <c r="A88" s="191"/>
      <c r="B88" s="192" t="s">
        <v>2441</v>
      </c>
      <c r="C88" s="133">
        <f>SUM(C89,C95,C96)</f>
        <v>445</v>
      </c>
    </row>
    <row r="89" ht="13.5" spans="1:3">
      <c r="A89" s="191">
        <v>21213</v>
      </c>
      <c r="B89" s="192" t="s">
        <v>2442</v>
      </c>
      <c r="C89" s="133">
        <f>SUM(C90:C94)</f>
        <v>445</v>
      </c>
    </row>
    <row r="90" ht="13.5" spans="1:3">
      <c r="A90" s="191">
        <v>2121301</v>
      </c>
      <c r="B90" s="131" t="s">
        <v>2416</v>
      </c>
      <c r="C90" s="133">
        <v>0</v>
      </c>
    </row>
    <row r="91" ht="13.5" spans="1:3">
      <c r="A91" s="191">
        <v>2121302</v>
      </c>
      <c r="B91" s="131" t="s">
        <v>2417</v>
      </c>
      <c r="C91" s="133">
        <v>0</v>
      </c>
    </row>
    <row r="92" ht="13.5" spans="1:3">
      <c r="A92" s="191">
        <v>2121303</v>
      </c>
      <c r="B92" s="131" t="s">
        <v>2418</v>
      </c>
      <c r="C92" s="133">
        <v>0</v>
      </c>
    </row>
    <row r="93" ht="13.5" spans="1:3">
      <c r="A93" s="191">
        <v>2121304</v>
      </c>
      <c r="B93" s="131" t="s">
        <v>2419</v>
      </c>
      <c r="C93" s="133">
        <v>0</v>
      </c>
    </row>
    <row r="94" ht="13.5" spans="1:3">
      <c r="A94" s="191">
        <v>2121399</v>
      </c>
      <c r="B94" s="131" t="s">
        <v>2443</v>
      </c>
      <c r="C94" s="133">
        <v>445</v>
      </c>
    </row>
    <row r="95" ht="13.5" spans="1:3">
      <c r="A95" s="191">
        <v>2320416</v>
      </c>
      <c r="B95" s="192" t="s">
        <v>2444</v>
      </c>
      <c r="C95" s="133">
        <v>0</v>
      </c>
    </row>
    <row r="96" ht="13.5" spans="1:3">
      <c r="A96" s="191">
        <v>2330416</v>
      </c>
      <c r="B96" s="192" t="s">
        <v>2445</v>
      </c>
      <c r="C96" s="193">
        <v>0</v>
      </c>
    </row>
    <row r="97" ht="13.5" spans="1:3">
      <c r="A97" s="191"/>
      <c r="B97" s="192" t="s">
        <v>2446</v>
      </c>
      <c r="C97" s="133">
        <f>SUM(C98,C102,C103)</f>
        <v>600</v>
      </c>
    </row>
    <row r="98" ht="13.5" spans="1:3">
      <c r="A98" s="191">
        <v>21214</v>
      </c>
      <c r="B98" s="192" t="s">
        <v>2447</v>
      </c>
      <c r="C98" s="133">
        <f>SUM(C99:C101)</f>
        <v>600</v>
      </c>
    </row>
    <row r="99" ht="13.5" spans="1:3">
      <c r="A99" s="191">
        <v>2121401</v>
      </c>
      <c r="B99" s="131" t="s">
        <v>2448</v>
      </c>
      <c r="C99" s="133">
        <v>9</v>
      </c>
    </row>
    <row r="100" ht="13.5" spans="1:3">
      <c r="A100" s="191">
        <v>2121402</v>
      </c>
      <c r="B100" s="131" t="s">
        <v>2449</v>
      </c>
      <c r="C100" s="133">
        <v>0</v>
      </c>
    </row>
    <row r="101" ht="13.5" spans="1:3">
      <c r="A101" s="191">
        <v>2121499</v>
      </c>
      <c r="B101" s="131" t="s">
        <v>2450</v>
      </c>
      <c r="C101" s="133">
        <v>591</v>
      </c>
    </row>
    <row r="102" ht="13.5" spans="1:3">
      <c r="A102" s="191">
        <v>2320420</v>
      </c>
      <c r="B102" s="192" t="s">
        <v>2451</v>
      </c>
      <c r="C102" s="133">
        <v>0</v>
      </c>
    </row>
    <row r="103" ht="13.5" spans="1:3">
      <c r="A103" s="191">
        <v>2330420</v>
      </c>
      <c r="B103" s="192" t="s">
        <v>2452</v>
      </c>
      <c r="C103" s="193">
        <v>0</v>
      </c>
    </row>
    <row r="104" ht="13.5" spans="1:3">
      <c r="A104" s="191"/>
      <c r="B104" s="192" t="s">
        <v>2453</v>
      </c>
      <c r="C104" s="133">
        <f>SUM(C105,C111,C112)</f>
        <v>0</v>
      </c>
    </row>
    <row r="105" ht="13.5" spans="1:3">
      <c r="A105" s="191">
        <v>21360</v>
      </c>
      <c r="B105" s="192" t="s">
        <v>2454</v>
      </c>
      <c r="C105" s="133">
        <f>SUM(C106:C110)</f>
        <v>0</v>
      </c>
    </row>
    <row r="106" ht="13.5" spans="1:3">
      <c r="A106" s="191">
        <v>2136001</v>
      </c>
      <c r="B106" s="131" t="s">
        <v>2455</v>
      </c>
      <c r="C106" s="133">
        <v>0</v>
      </c>
    </row>
    <row r="107" ht="13.5" spans="1:3">
      <c r="A107" s="191">
        <v>2136002</v>
      </c>
      <c r="B107" s="131" t="s">
        <v>2456</v>
      </c>
      <c r="C107" s="133">
        <v>0</v>
      </c>
    </row>
    <row r="108" ht="13.5" spans="1:3">
      <c r="A108" s="191">
        <v>2136003</v>
      </c>
      <c r="B108" s="131" t="s">
        <v>2457</v>
      </c>
      <c r="C108" s="133">
        <v>0</v>
      </c>
    </row>
    <row r="109" ht="13.5" spans="1:3">
      <c r="A109" s="191">
        <v>2136004</v>
      </c>
      <c r="B109" s="131" t="s">
        <v>2458</v>
      </c>
      <c r="C109" s="133">
        <v>0</v>
      </c>
    </row>
    <row r="110" ht="13.5" spans="1:3">
      <c r="A110" s="191">
        <v>2136099</v>
      </c>
      <c r="B110" s="131" t="s">
        <v>2459</v>
      </c>
      <c r="C110" s="133">
        <v>0</v>
      </c>
    </row>
    <row r="111" ht="13.5" spans="1:3">
      <c r="A111" s="191">
        <v>2320406</v>
      </c>
      <c r="B111" s="192" t="s">
        <v>2460</v>
      </c>
      <c r="C111" s="133">
        <v>0</v>
      </c>
    </row>
    <row r="112" ht="13.5" spans="1:3">
      <c r="A112" s="191">
        <v>2330406</v>
      </c>
      <c r="B112" s="192" t="s">
        <v>2461</v>
      </c>
      <c r="C112" s="193">
        <v>0</v>
      </c>
    </row>
    <row r="113" ht="13.5" spans="1:3">
      <c r="A113" s="191"/>
      <c r="B113" s="192" t="s">
        <v>2462</v>
      </c>
      <c r="C113" s="133">
        <f>SUM(C114,C119,C120)</f>
        <v>0</v>
      </c>
    </row>
    <row r="114" ht="13.5" spans="1:3">
      <c r="A114" s="191">
        <v>21366</v>
      </c>
      <c r="B114" s="192" t="s">
        <v>2463</v>
      </c>
      <c r="C114" s="133">
        <f>SUM(C115:C118)</f>
        <v>0</v>
      </c>
    </row>
    <row r="115" ht="13.5" spans="1:3">
      <c r="A115" s="191">
        <v>2136601</v>
      </c>
      <c r="B115" s="131" t="s">
        <v>2384</v>
      </c>
      <c r="C115" s="133">
        <v>0</v>
      </c>
    </row>
    <row r="116" ht="13.5" spans="1:3">
      <c r="A116" s="191">
        <v>2136602</v>
      </c>
      <c r="B116" s="131" t="s">
        <v>2464</v>
      </c>
      <c r="C116" s="133">
        <v>0</v>
      </c>
    </row>
    <row r="117" ht="13.5" spans="1:3">
      <c r="A117" s="191">
        <v>2136603</v>
      </c>
      <c r="B117" s="131" t="s">
        <v>2465</v>
      </c>
      <c r="C117" s="133">
        <v>0</v>
      </c>
    </row>
    <row r="118" ht="13.5" spans="1:3">
      <c r="A118" s="191">
        <v>2136699</v>
      </c>
      <c r="B118" s="131" t="s">
        <v>2466</v>
      </c>
      <c r="C118" s="133">
        <v>0</v>
      </c>
    </row>
    <row r="119" ht="13.5" spans="1:3">
      <c r="A119" s="191">
        <v>2320414</v>
      </c>
      <c r="B119" s="192" t="s">
        <v>2467</v>
      </c>
      <c r="C119" s="133">
        <v>0</v>
      </c>
    </row>
    <row r="120" ht="13.5" spans="1:3">
      <c r="A120" s="191">
        <v>2330414</v>
      </c>
      <c r="B120" s="192" t="s">
        <v>2468</v>
      </c>
      <c r="C120" s="193">
        <v>0</v>
      </c>
    </row>
    <row r="121" ht="13.5" spans="1:3">
      <c r="A121" s="191">
        <v>21367</v>
      </c>
      <c r="B121" s="192" t="s">
        <v>2469</v>
      </c>
      <c r="C121" s="133">
        <f>SUM(C122:C125)</f>
        <v>0</v>
      </c>
    </row>
    <row r="122" ht="13.5" spans="1:3">
      <c r="A122" s="191">
        <v>2136701</v>
      </c>
      <c r="B122" s="131" t="s">
        <v>2379</v>
      </c>
      <c r="C122" s="133">
        <v>0</v>
      </c>
    </row>
    <row r="123" ht="13.5" spans="1:3">
      <c r="A123" s="191">
        <v>2136702</v>
      </c>
      <c r="B123" s="131" t="s">
        <v>2470</v>
      </c>
      <c r="C123" s="133">
        <v>0</v>
      </c>
    </row>
    <row r="124" ht="13.5" spans="1:3">
      <c r="A124" s="191">
        <v>2136703</v>
      </c>
      <c r="B124" s="131" t="s">
        <v>2471</v>
      </c>
      <c r="C124" s="133">
        <v>0</v>
      </c>
    </row>
    <row r="125" ht="13.5" spans="1:3">
      <c r="A125" s="191">
        <v>2136799</v>
      </c>
      <c r="B125" s="131" t="s">
        <v>2472</v>
      </c>
      <c r="C125" s="133">
        <v>0</v>
      </c>
    </row>
    <row r="126" ht="13.5" spans="1:3">
      <c r="A126" s="191"/>
      <c r="B126" s="192" t="s">
        <v>2473</v>
      </c>
      <c r="C126" s="133">
        <f>SUM(C127,C130,C131)</f>
        <v>0</v>
      </c>
    </row>
    <row r="127" ht="13.5" spans="1:3">
      <c r="A127" s="191">
        <v>21368</v>
      </c>
      <c r="B127" s="192" t="s">
        <v>2474</v>
      </c>
      <c r="C127" s="133">
        <f>SUM(C128:C129)</f>
        <v>0</v>
      </c>
    </row>
    <row r="128" ht="13.5" spans="1:3">
      <c r="A128" s="191">
        <v>2136801</v>
      </c>
      <c r="B128" s="131" t="s">
        <v>1551</v>
      </c>
      <c r="C128" s="133">
        <v>0</v>
      </c>
    </row>
    <row r="129" ht="13.5" spans="1:3">
      <c r="A129" s="191">
        <v>2136802</v>
      </c>
      <c r="B129" s="131" t="s">
        <v>2475</v>
      </c>
      <c r="C129" s="133">
        <v>0</v>
      </c>
    </row>
    <row r="130" ht="13.5" spans="1:3">
      <c r="A130" s="191">
        <v>2320408</v>
      </c>
      <c r="B130" s="192" t="s">
        <v>2476</v>
      </c>
      <c r="C130" s="133">
        <v>0</v>
      </c>
    </row>
    <row r="131" ht="13.5" spans="1:3">
      <c r="A131" s="191">
        <v>2330408</v>
      </c>
      <c r="B131" s="192" t="s">
        <v>2477</v>
      </c>
      <c r="C131" s="193">
        <v>0</v>
      </c>
    </row>
    <row r="132" ht="13.5" spans="1:3">
      <c r="A132" s="191"/>
      <c r="B132" s="192" t="s">
        <v>2478</v>
      </c>
      <c r="C132" s="133">
        <f>SUM(C133,C138,C139)</f>
        <v>0</v>
      </c>
    </row>
    <row r="133" ht="13.5" spans="1:3">
      <c r="A133" s="191">
        <v>21369</v>
      </c>
      <c r="B133" s="192" t="s">
        <v>2479</v>
      </c>
      <c r="C133" s="133">
        <f>SUM(C134:C137)</f>
        <v>0</v>
      </c>
    </row>
    <row r="134" ht="13.5" spans="1:3">
      <c r="A134" s="191">
        <v>2136901</v>
      </c>
      <c r="B134" s="131" t="s">
        <v>1551</v>
      </c>
      <c r="C134" s="133">
        <v>0</v>
      </c>
    </row>
    <row r="135" ht="13.5" spans="1:3">
      <c r="A135" s="191">
        <v>2136902</v>
      </c>
      <c r="B135" s="131" t="s">
        <v>2480</v>
      </c>
      <c r="C135" s="133">
        <v>0</v>
      </c>
    </row>
    <row r="136" ht="13.5" spans="1:3">
      <c r="A136" s="191">
        <v>2136903</v>
      </c>
      <c r="B136" s="131" t="s">
        <v>2481</v>
      </c>
      <c r="C136" s="133">
        <v>0</v>
      </c>
    </row>
    <row r="137" ht="13.5" spans="1:3">
      <c r="A137" s="191">
        <v>2136999</v>
      </c>
      <c r="B137" s="131" t="s">
        <v>2482</v>
      </c>
      <c r="C137" s="133">
        <v>0</v>
      </c>
    </row>
    <row r="138" ht="13.5" spans="1:3">
      <c r="A138" s="191">
        <v>2320418</v>
      </c>
      <c r="B138" s="192" t="s">
        <v>2483</v>
      </c>
      <c r="C138" s="133">
        <v>0</v>
      </c>
    </row>
    <row r="139" ht="13.5" spans="1:3">
      <c r="A139" s="191">
        <v>2330418</v>
      </c>
      <c r="B139" s="192" t="s">
        <v>2484</v>
      </c>
      <c r="C139" s="193">
        <v>0</v>
      </c>
    </row>
    <row r="140" ht="13.5" spans="1:3">
      <c r="A140" s="191"/>
      <c r="B140" s="192" t="s">
        <v>2485</v>
      </c>
      <c r="C140" s="133">
        <f>SUM(C141,C146,C147)</f>
        <v>0</v>
      </c>
    </row>
    <row r="141" ht="13.5" spans="1:3">
      <c r="A141" s="191">
        <v>21460</v>
      </c>
      <c r="B141" s="192" t="s">
        <v>2486</v>
      </c>
      <c r="C141" s="133">
        <f>SUM(C142:C145)</f>
        <v>0</v>
      </c>
    </row>
    <row r="142" ht="13.5" spans="1:3">
      <c r="A142" s="191">
        <v>2146001</v>
      </c>
      <c r="B142" s="131" t="s">
        <v>2487</v>
      </c>
      <c r="C142" s="133">
        <v>0</v>
      </c>
    </row>
    <row r="143" ht="13.5" spans="1:3">
      <c r="A143" s="191">
        <v>2146002</v>
      </c>
      <c r="B143" s="131" t="s">
        <v>1596</v>
      </c>
      <c r="C143" s="133">
        <v>0</v>
      </c>
    </row>
    <row r="144" ht="13.5" spans="1:3">
      <c r="A144" s="191">
        <v>2146003</v>
      </c>
      <c r="B144" s="131" t="s">
        <v>2488</v>
      </c>
      <c r="C144" s="133">
        <v>0</v>
      </c>
    </row>
    <row r="145" ht="13.5" spans="1:3">
      <c r="A145" s="191">
        <v>2146099</v>
      </c>
      <c r="B145" s="131" t="s">
        <v>2489</v>
      </c>
      <c r="C145" s="133">
        <v>0</v>
      </c>
    </row>
    <row r="146" ht="13.5" spans="1:3">
      <c r="A146" s="191">
        <v>2320401</v>
      </c>
      <c r="B146" s="192" t="s">
        <v>2490</v>
      </c>
      <c r="C146" s="133">
        <v>0</v>
      </c>
    </row>
    <row r="147" ht="13.5" spans="1:3">
      <c r="A147" s="191">
        <v>2330401</v>
      </c>
      <c r="B147" s="192" t="s">
        <v>2491</v>
      </c>
      <c r="C147" s="193">
        <v>0</v>
      </c>
    </row>
    <row r="148" ht="13.5" spans="1:3">
      <c r="A148" s="194"/>
      <c r="B148" s="192" t="s">
        <v>2492</v>
      </c>
      <c r="C148" s="133">
        <f>SUM(C149,C154,C155)</f>
        <v>3375</v>
      </c>
    </row>
    <row r="149" ht="13.5" spans="1:3">
      <c r="A149" s="191">
        <v>21462</v>
      </c>
      <c r="B149" s="192" t="s">
        <v>2493</v>
      </c>
      <c r="C149" s="133">
        <f>SUM(C150:C153)</f>
        <v>3375</v>
      </c>
    </row>
    <row r="150" ht="13.5" spans="1:3">
      <c r="A150" s="191">
        <v>2146201</v>
      </c>
      <c r="B150" s="131" t="s">
        <v>2488</v>
      </c>
      <c r="C150" s="133">
        <v>675</v>
      </c>
    </row>
    <row r="151" ht="13.5" spans="1:3">
      <c r="A151" s="191">
        <v>2146202</v>
      </c>
      <c r="B151" s="131" t="s">
        <v>2494</v>
      </c>
      <c r="C151" s="133">
        <v>740</v>
      </c>
    </row>
    <row r="152" ht="13.5" spans="1:3">
      <c r="A152" s="191">
        <v>2146203</v>
      </c>
      <c r="B152" s="131" t="s">
        <v>2495</v>
      </c>
      <c r="C152" s="133">
        <v>0</v>
      </c>
    </row>
    <row r="153" ht="13.5" spans="1:3">
      <c r="A153" s="191">
        <v>2146299</v>
      </c>
      <c r="B153" s="131" t="s">
        <v>2496</v>
      </c>
      <c r="C153" s="133">
        <v>1960</v>
      </c>
    </row>
    <row r="154" ht="13.5" spans="1:3">
      <c r="A154" s="191">
        <v>2320419</v>
      </c>
      <c r="B154" s="192" t="s">
        <v>2497</v>
      </c>
      <c r="C154" s="133">
        <v>0</v>
      </c>
    </row>
    <row r="155" ht="13.5" spans="1:3">
      <c r="A155" s="191">
        <v>2330419</v>
      </c>
      <c r="B155" s="192" t="s">
        <v>2498</v>
      </c>
      <c r="C155" s="193">
        <v>0</v>
      </c>
    </row>
    <row r="156" ht="13.5" spans="1:3">
      <c r="A156" s="191"/>
      <c r="B156" s="192" t="s">
        <v>2499</v>
      </c>
      <c r="C156" s="133">
        <f>SUM(C157,C162,C163)</f>
        <v>0</v>
      </c>
    </row>
    <row r="157" ht="13.5" spans="1:3">
      <c r="A157" s="191">
        <v>21463</v>
      </c>
      <c r="B157" s="192" t="s">
        <v>2500</v>
      </c>
      <c r="C157" s="133">
        <f>SUM(C158:C161)</f>
        <v>0</v>
      </c>
    </row>
    <row r="158" ht="13.5" spans="1:3">
      <c r="A158" s="191">
        <v>2146301</v>
      </c>
      <c r="B158" s="131" t="s">
        <v>1605</v>
      </c>
      <c r="C158" s="133">
        <v>0</v>
      </c>
    </row>
    <row r="159" ht="13.5" spans="1:3">
      <c r="A159" s="191">
        <v>2146302</v>
      </c>
      <c r="B159" s="131" t="s">
        <v>2501</v>
      </c>
      <c r="C159" s="133">
        <v>0</v>
      </c>
    </row>
    <row r="160" ht="13.5" spans="1:3">
      <c r="A160" s="191">
        <v>2146303</v>
      </c>
      <c r="B160" s="131" t="s">
        <v>2502</v>
      </c>
      <c r="C160" s="133">
        <v>0</v>
      </c>
    </row>
    <row r="161" ht="13.5" spans="1:3">
      <c r="A161" s="191">
        <v>2146399</v>
      </c>
      <c r="B161" s="131" t="s">
        <v>2503</v>
      </c>
      <c r="C161" s="133">
        <v>0</v>
      </c>
    </row>
    <row r="162" ht="13.5" spans="1:3">
      <c r="A162" s="191">
        <v>2320402</v>
      </c>
      <c r="B162" s="192" t="s">
        <v>2504</v>
      </c>
      <c r="C162" s="133">
        <v>0</v>
      </c>
    </row>
    <row r="163" ht="13.5" spans="1:3">
      <c r="A163" s="191">
        <v>2330402</v>
      </c>
      <c r="B163" s="192" t="s">
        <v>2505</v>
      </c>
      <c r="C163" s="193">
        <v>0</v>
      </c>
    </row>
    <row r="164" ht="13.5" spans="1:3">
      <c r="A164" s="191">
        <v>21464</v>
      </c>
      <c r="B164" s="192" t="s">
        <v>2506</v>
      </c>
      <c r="C164" s="133">
        <f>SUM(C165:C172)</f>
        <v>0</v>
      </c>
    </row>
    <row r="165" ht="13.5" spans="1:3">
      <c r="A165" s="191">
        <v>2146401</v>
      </c>
      <c r="B165" s="131" t="s">
        <v>2507</v>
      </c>
      <c r="C165" s="133">
        <v>0</v>
      </c>
    </row>
    <row r="166" ht="13.5" spans="1:3">
      <c r="A166" s="191">
        <v>2146402</v>
      </c>
      <c r="B166" s="131" t="s">
        <v>2508</v>
      </c>
      <c r="C166" s="133">
        <v>0</v>
      </c>
    </row>
    <row r="167" ht="13.5" spans="1:3">
      <c r="A167" s="191">
        <v>2146403</v>
      </c>
      <c r="B167" s="131" t="s">
        <v>2509</v>
      </c>
      <c r="C167" s="133">
        <v>0</v>
      </c>
    </row>
    <row r="168" ht="13.5" spans="1:3">
      <c r="A168" s="191">
        <v>2146404</v>
      </c>
      <c r="B168" s="131" t="s">
        <v>2510</v>
      </c>
      <c r="C168" s="133">
        <v>0</v>
      </c>
    </row>
    <row r="169" ht="13.5" spans="1:3">
      <c r="A169" s="191">
        <v>2146405</v>
      </c>
      <c r="B169" s="131" t="s">
        <v>2511</v>
      </c>
      <c r="C169" s="133">
        <v>0</v>
      </c>
    </row>
    <row r="170" ht="13.5" spans="1:3">
      <c r="A170" s="191">
        <v>2146406</v>
      </c>
      <c r="B170" s="131" t="s">
        <v>2512</v>
      </c>
      <c r="C170" s="133">
        <v>0</v>
      </c>
    </row>
    <row r="171" ht="13.5" spans="1:3">
      <c r="A171" s="191">
        <v>2146407</v>
      </c>
      <c r="B171" s="131" t="s">
        <v>2513</v>
      </c>
      <c r="C171" s="133">
        <v>0</v>
      </c>
    </row>
    <row r="172" ht="13.5" spans="1:3">
      <c r="A172" s="191">
        <v>2146499</v>
      </c>
      <c r="B172" s="131" t="s">
        <v>2514</v>
      </c>
      <c r="C172" s="193">
        <v>0</v>
      </c>
    </row>
    <row r="173" ht="13.5" spans="1:3">
      <c r="A173" s="191">
        <v>21468</v>
      </c>
      <c r="B173" s="192" t="s">
        <v>2515</v>
      </c>
      <c r="C173" s="133">
        <f>SUM(C174:C179)</f>
        <v>0</v>
      </c>
    </row>
    <row r="174" ht="13.5" spans="1:3">
      <c r="A174" s="191">
        <v>2146801</v>
      </c>
      <c r="B174" s="131" t="s">
        <v>2516</v>
      </c>
      <c r="C174" s="133">
        <v>0</v>
      </c>
    </row>
    <row r="175" ht="13.5" spans="1:3">
      <c r="A175" s="191">
        <v>2146802</v>
      </c>
      <c r="B175" s="131" t="s">
        <v>2517</v>
      </c>
      <c r="C175" s="133">
        <v>0</v>
      </c>
    </row>
    <row r="176" ht="13.5" spans="1:3">
      <c r="A176" s="191">
        <v>2146803</v>
      </c>
      <c r="B176" s="131" t="s">
        <v>2518</v>
      </c>
      <c r="C176" s="133">
        <v>0</v>
      </c>
    </row>
    <row r="177" ht="13.5" spans="1:3">
      <c r="A177" s="191">
        <v>2146804</v>
      </c>
      <c r="B177" s="131" t="s">
        <v>2519</v>
      </c>
      <c r="C177" s="133">
        <v>0</v>
      </c>
    </row>
    <row r="178" ht="13.5" spans="1:3">
      <c r="A178" s="191">
        <v>2146805</v>
      </c>
      <c r="B178" s="131" t="s">
        <v>2520</v>
      </c>
      <c r="C178" s="133">
        <v>0</v>
      </c>
    </row>
    <row r="179" ht="13.5" spans="1:3">
      <c r="A179" s="191">
        <v>2146899</v>
      </c>
      <c r="B179" s="131" t="s">
        <v>2521</v>
      </c>
      <c r="C179" s="193">
        <v>0</v>
      </c>
    </row>
    <row r="180" ht="13.5" spans="1:3">
      <c r="A180" s="191">
        <v>21469</v>
      </c>
      <c r="B180" s="192" t="s">
        <v>2522</v>
      </c>
      <c r="C180" s="133">
        <f>SUM(C181:C188)</f>
        <v>0</v>
      </c>
    </row>
    <row r="181" ht="13.5" spans="1:3">
      <c r="A181" s="191">
        <v>2146901</v>
      </c>
      <c r="B181" s="131" t="s">
        <v>2523</v>
      </c>
      <c r="C181" s="133">
        <v>0</v>
      </c>
    </row>
    <row r="182" ht="13.5" spans="1:3">
      <c r="A182" s="191">
        <v>2146902</v>
      </c>
      <c r="B182" s="131" t="s">
        <v>2524</v>
      </c>
      <c r="C182" s="133">
        <v>0</v>
      </c>
    </row>
    <row r="183" ht="13.5" spans="1:3">
      <c r="A183" s="191">
        <v>2146903</v>
      </c>
      <c r="B183" s="131" t="s">
        <v>2525</v>
      </c>
      <c r="C183" s="133">
        <v>0</v>
      </c>
    </row>
    <row r="184" ht="13.5" spans="1:3">
      <c r="A184" s="191">
        <v>2146904</v>
      </c>
      <c r="B184" s="131" t="s">
        <v>2526</v>
      </c>
      <c r="C184" s="133">
        <v>0</v>
      </c>
    </row>
    <row r="185" ht="13.5" spans="1:3">
      <c r="A185" s="191">
        <v>2146906</v>
      </c>
      <c r="B185" s="131" t="s">
        <v>2527</v>
      </c>
      <c r="C185" s="133">
        <v>0</v>
      </c>
    </row>
    <row r="186" ht="13.5" spans="1:3">
      <c r="A186" s="191">
        <v>2146907</v>
      </c>
      <c r="B186" s="131" t="s">
        <v>2528</v>
      </c>
      <c r="C186" s="133">
        <v>0</v>
      </c>
    </row>
    <row r="187" ht="13.5" spans="1:3">
      <c r="A187" s="191">
        <v>2146908</v>
      </c>
      <c r="B187" s="131" t="s">
        <v>2529</v>
      </c>
      <c r="C187" s="133">
        <v>0</v>
      </c>
    </row>
    <row r="188" ht="13.5" spans="1:3">
      <c r="A188" s="191">
        <v>2146999</v>
      </c>
      <c r="B188" s="131" t="s">
        <v>2530</v>
      </c>
      <c r="C188" s="193">
        <v>0</v>
      </c>
    </row>
    <row r="189" ht="13.5" spans="1:3">
      <c r="A189" s="191"/>
      <c r="B189" s="192" t="s">
        <v>2531</v>
      </c>
      <c r="C189" s="133">
        <f>SUM(C190,C197,C198)</f>
        <v>30</v>
      </c>
    </row>
    <row r="190" ht="13.5" spans="1:3">
      <c r="A190" s="191">
        <v>21560</v>
      </c>
      <c r="B190" s="192" t="s">
        <v>2532</v>
      </c>
      <c r="C190" s="133">
        <f>SUM(C191:C196)</f>
        <v>30</v>
      </c>
    </row>
    <row r="191" ht="13.5" spans="1:3">
      <c r="A191" s="191">
        <v>2156001</v>
      </c>
      <c r="B191" s="131" t="s">
        <v>2533</v>
      </c>
      <c r="C191" s="133">
        <v>0</v>
      </c>
    </row>
    <row r="192" ht="13.5" spans="1:3">
      <c r="A192" s="191">
        <v>2156002</v>
      </c>
      <c r="B192" s="131" t="s">
        <v>2534</v>
      </c>
      <c r="C192" s="133">
        <v>0</v>
      </c>
    </row>
    <row r="193" ht="13.5" spans="1:3">
      <c r="A193" s="191">
        <v>2156003</v>
      </c>
      <c r="B193" s="131" t="s">
        <v>2535</v>
      </c>
      <c r="C193" s="133">
        <v>0</v>
      </c>
    </row>
    <row r="194" ht="13.5" spans="1:3">
      <c r="A194" s="191">
        <v>2156004</v>
      </c>
      <c r="B194" s="131" t="s">
        <v>2536</v>
      </c>
      <c r="C194" s="133">
        <v>0</v>
      </c>
    </row>
    <row r="195" ht="13.5" spans="1:3">
      <c r="A195" s="191">
        <v>2156005</v>
      </c>
      <c r="B195" s="131" t="s">
        <v>2537</v>
      </c>
      <c r="C195" s="133">
        <v>0</v>
      </c>
    </row>
    <row r="196" ht="13.5" spans="1:3">
      <c r="A196" s="191">
        <v>2156099</v>
      </c>
      <c r="B196" s="131" t="s">
        <v>2538</v>
      </c>
      <c r="C196" s="133">
        <v>30</v>
      </c>
    </row>
    <row r="197" ht="13.5" spans="1:3">
      <c r="A197" s="191">
        <v>2320403</v>
      </c>
      <c r="B197" s="192" t="s">
        <v>2539</v>
      </c>
      <c r="C197" s="133">
        <v>0</v>
      </c>
    </row>
    <row r="198" ht="13.5" spans="1:3">
      <c r="A198" s="191">
        <v>2330403</v>
      </c>
      <c r="B198" s="192" t="s">
        <v>2540</v>
      </c>
      <c r="C198" s="193">
        <v>0</v>
      </c>
    </row>
    <row r="199" ht="13.5" spans="1:3">
      <c r="A199" s="191"/>
      <c r="B199" s="192" t="s">
        <v>2541</v>
      </c>
      <c r="C199" s="133">
        <f>SUM(C200,C206,C207)</f>
        <v>40</v>
      </c>
    </row>
    <row r="200" ht="13.5" spans="1:3">
      <c r="A200" s="191">
        <v>21561</v>
      </c>
      <c r="B200" s="192" t="s">
        <v>2542</v>
      </c>
      <c r="C200" s="133">
        <f>SUM(C201:C205)</f>
        <v>40</v>
      </c>
    </row>
    <row r="201" ht="13.5" spans="1:3">
      <c r="A201" s="191">
        <v>2156101</v>
      </c>
      <c r="B201" s="131" t="s">
        <v>2543</v>
      </c>
      <c r="C201" s="133">
        <v>0</v>
      </c>
    </row>
    <row r="202" ht="13.5" spans="1:3">
      <c r="A202" s="191">
        <v>2156102</v>
      </c>
      <c r="B202" s="131" t="s">
        <v>2544</v>
      </c>
      <c r="C202" s="133">
        <v>0</v>
      </c>
    </row>
    <row r="203" ht="13.5" spans="1:3">
      <c r="A203" s="191">
        <v>2156103</v>
      </c>
      <c r="B203" s="131" t="s">
        <v>2545</v>
      </c>
      <c r="C203" s="133">
        <v>40</v>
      </c>
    </row>
    <row r="204" ht="13.5" spans="1:3">
      <c r="A204" s="191">
        <v>2156104</v>
      </c>
      <c r="B204" s="131" t="s">
        <v>2546</v>
      </c>
      <c r="C204" s="133">
        <v>0</v>
      </c>
    </row>
    <row r="205" ht="13.5" spans="1:3">
      <c r="A205" s="191">
        <v>2156199</v>
      </c>
      <c r="B205" s="131" t="s">
        <v>2547</v>
      </c>
      <c r="C205" s="133">
        <v>0</v>
      </c>
    </row>
    <row r="206" ht="13.5" spans="1:3">
      <c r="A206" s="191">
        <v>2320404</v>
      </c>
      <c r="B206" s="192" t="s">
        <v>2548</v>
      </c>
      <c r="C206" s="133">
        <v>0</v>
      </c>
    </row>
    <row r="207" ht="13.5" spans="1:3">
      <c r="A207" s="191">
        <v>2330404</v>
      </c>
      <c r="B207" s="192" t="s">
        <v>2549</v>
      </c>
      <c r="C207" s="193">
        <v>0</v>
      </c>
    </row>
    <row r="208" ht="13.5" spans="1:3">
      <c r="A208" s="191">
        <v>21562</v>
      </c>
      <c r="B208" s="192" t="s">
        <v>2550</v>
      </c>
      <c r="C208" s="133">
        <f>SUM(C209:C211)</f>
        <v>0</v>
      </c>
    </row>
    <row r="209" ht="13.5" spans="1:3">
      <c r="A209" s="191">
        <v>2156201</v>
      </c>
      <c r="B209" s="131" t="s">
        <v>2551</v>
      </c>
      <c r="C209" s="133">
        <v>0</v>
      </c>
    </row>
    <row r="210" ht="13.5" spans="1:3">
      <c r="A210" s="191">
        <v>2156202</v>
      </c>
      <c r="B210" s="131" t="s">
        <v>2552</v>
      </c>
      <c r="C210" s="133">
        <v>0</v>
      </c>
    </row>
    <row r="211" ht="13.5" spans="1:3">
      <c r="A211" s="191">
        <v>2156299</v>
      </c>
      <c r="B211" s="131" t="s">
        <v>2553</v>
      </c>
      <c r="C211" s="193">
        <v>0</v>
      </c>
    </row>
    <row r="212" ht="13.5" spans="1:3">
      <c r="A212" s="191">
        <v>21660</v>
      </c>
      <c r="B212" s="192" t="s">
        <v>2554</v>
      </c>
      <c r="C212" s="133">
        <f>SUM(C213:C217)</f>
        <v>60</v>
      </c>
    </row>
    <row r="213" ht="13.5" spans="1:3">
      <c r="A213" s="191">
        <v>2166001</v>
      </c>
      <c r="B213" s="131" t="s">
        <v>2555</v>
      </c>
      <c r="C213" s="133">
        <v>0</v>
      </c>
    </row>
    <row r="214" ht="13.5" spans="1:3">
      <c r="A214" s="191">
        <v>2166002</v>
      </c>
      <c r="B214" s="131" t="s">
        <v>2556</v>
      </c>
      <c r="C214" s="133">
        <v>0</v>
      </c>
    </row>
    <row r="215" ht="13.5" spans="1:3">
      <c r="A215" s="191">
        <v>2166003</v>
      </c>
      <c r="B215" s="131" t="s">
        <v>2557</v>
      </c>
      <c r="C215" s="133">
        <v>0</v>
      </c>
    </row>
    <row r="216" ht="13.5" spans="1:3">
      <c r="A216" s="191">
        <v>2166004</v>
      </c>
      <c r="B216" s="131" t="s">
        <v>2558</v>
      </c>
      <c r="C216" s="133">
        <v>60</v>
      </c>
    </row>
    <row r="217" ht="13.5" spans="1:3">
      <c r="A217" s="191">
        <v>2166099</v>
      </c>
      <c r="B217" s="131" t="s">
        <v>2559</v>
      </c>
      <c r="C217" s="193">
        <v>0</v>
      </c>
    </row>
    <row r="218" ht="13.5" spans="1:3">
      <c r="A218" s="191">
        <v>2170402</v>
      </c>
      <c r="B218" s="192" t="s">
        <v>2560</v>
      </c>
      <c r="C218" s="133">
        <v>0</v>
      </c>
    </row>
    <row r="219" ht="13.5" spans="1:3">
      <c r="A219" s="191">
        <v>2170403</v>
      </c>
      <c r="B219" s="192" t="s">
        <v>2561</v>
      </c>
      <c r="C219" s="133">
        <v>0</v>
      </c>
    </row>
    <row r="220" ht="13.5" spans="1:3">
      <c r="A220" s="191">
        <v>22908</v>
      </c>
      <c r="B220" s="192" t="s">
        <v>2562</v>
      </c>
      <c r="C220" s="133">
        <f>SUM(C221:C228)</f>
        <v>0</v>
      </c>
    </row>
    <row r="221" ht="13.5" spans="1:3">
      <c r="A221" s="191">
        <v>2290802</v>
      </c>
      <c r="B221" s="131" t="s">
        <v>2563</v>
      </c>
      <c r="C221" s="133">
        <v>0</v>
      </c>
    </row>
    <row r="222" ht="13.5" spans="1:3">
      <c r="A222" s="191">
        <v>2290803</v>
      </c>
      <c r="B222" s="131" t="s">
        <v>2564</v>
      </c>
      <c r="C222" s="133">
        <v>0</v>
      </c>
    </row>
    <row r="223" ht="13.5" spans="1:3">
      <c r="A223" s="191">
        <v>2290804</v>
      </c>
      <c r="B223" s="131" t="s">
        <v>2565</v>
      </c>
      <c r="C223" s="133">
        <v>0</v>
      </c>
    </row>
    <row r="224" ht="13.5" spans="1:3">
      <c r="A224" s="191">
        <v>2290805</v>
      </c>
      <c r="B224" s="131" t="s">
        <v>2566</v>
      </c>
      <c r="C224" s="133">
        <v>0</v>
      </c>
    </row>
    <row r="225" ht="13.5" spans="1:3">
      <c r="A225" s="191">
        <v>2290806</v>
      </c>
      <c r="B225" s="131" t="s">
        <v>2567</v>
      </c>
      <c r="C225" s="133">
        <v>0</v>
      </c>
    </row>
    <row r="226" ht="13.5" spans="1:3">
      <c r="A226" s="191">
        <v>2290807</v>
      </c>
      <c r="B226" s="131" t="s">
        <v>2568</v>
      </c>
      <c r="C226" s="133">
        <v>0</v>
      </c>
    </row>
    <row r="227" ht="13.5" spans="1:3">
      <c r="A227" s="191">
        <v>2290808</v>
      </c>
      <c r="B227" s="131" t="s">
        <v>2569</v>
      </c>
      <c r="C227" s="133">
        <v>0</v>
      </c>
    </row>
    <row r="228" ht="13.5" spans="1:3">
      <c r="A228" s="191">
        <v>2290899</v>
      </c>
      <c r="B228" s="131" t="s">
        <v>2570</v>
      </c>
      <c r="C228" s="193">
        <v>0</v>
      </c>
    </row>
    <row r="229" ht="13.5" spans="1:3">
      <c r="A229" s="191"/>
      <c r="B229" s="192" t="s">
        <v>2571</v>
      </c>
      <c r="C229" s="133">
        <f>SUM(C230,C242,C243)</f>
        <v>1881</v>
      </c>
    </row>
    <row r="230" ht="13.5" spans="1:3">
      <c r="A230" s="191">
        <v>22960</v>
      </c>
      <c r="B230" s="195" t="s">
        <v>2572</v>
      </c>
      <c r="C230" s="193">
        <f>SUM(C231:C241)</f>
        <v>1881</v>
      </c>
    </row>
    <row r="231" ht="13.5" spans="1:3">
      <c r="A231" s="191">
        <v>2296001</v>
      </c>
      <c r="B231" s="196" t="s">
        <v>2573</v>
      </c>
      <c r="C231" s="133">
        <v>0</v>
      </c>
    </row>
    <row r="232" ht="13.5" spans="1:3">
      <c r="A232" s="191">
        <v>2296002</v>
      </c>
      <c r="B232" s="196" t="s">
        <v>2574</v>
      </c>
      <c r="C232" s="133">
        <v>399</v>
      </c>
    </row>
    <row r="233" ht="13.5" spans="1:3">
      <c r="A233" s="191">
        <v>2296003</v>
      </c>
      <c r="B233" s="196" t="s">
        <v>2575</v>
      </c>
      <c r="C233" s="133">
        <v>1457</v>
      </c>
    </row>
    <row r="234" ht="13.5" spans="1:3">
      <c r="A234" s="191">
        <v>2296004</v>
      </c>
      <c r="B234" s="196" t="s">
        <v>2576</v>
      </c>
      <c r="C234" s="133">
        <v>25</v>
      </c>
    </row>
    <row r="235" ht="13.5" spans="1:3">
      <c r="A235" s="191">
        <v>2296005</v>
      </c>
      <c r="B235" s="196" t="s">
        <v>2577</v>
      </c>
      <c r="C235" s="133">
        <v>0</v>
      </c>
    </row>
    <row r="236" ht="13.5" spans="1:3">
      <c r="A236" s="191">
        <v>2296006</v>
      </c>
      <c r="B236" s="196" t="s">
        <v>2578</v>
      </c>
      <c r="C236" s="133">
        <v>0</v>
      </c>
    </row>
    <row r="237" ht="13.5" spans="1:3">
      <c r="A237" s="191">
        <v>2296010</v>
      </c>
      <c r="B237" s="196" t="s">
        <v>2579</v>
      </c>
      <c r="C237" s="133">
        <v>0</v>
      </c>
    </row>
    <row r="238" ht="13.5" spans="1:3">
      <c r="A238" s="191">
        <v>2296011</v>
      </c>
      <c r="B238" s="196" t="s">
        <v>2580</v>
      </c>
      <c r="C238" s="133">
        <v>0</v>
      </c>
    </row>
    <row r="239" ht="13.5" spans="1:3">
      <c r="A239" s="191">
        <v>2296012</v>
      </c>
      <c r="B239" s="196" t="s">
        <v>2581</v>
      </c>
      <c r="C239" s="133">
        <v>0</v>
      </c>
    </row>
    <row r="240" ht="13.5" spans="1:3">
      <c r="A240" s="191">
        <v>2296013</v>
      </c>
      <c r="B240" s="196" t="s">
        <v>2582</v>
      </c>
      <c r="C240" s="133">
        <v>0</v>
      </c>
    </row>
    <row r="241" ht="13.5" spans="1:3">
      <c r="A241" s="191">
        <v>2296099</v>
      </c>
      <c r="B241" s="196" t="s">
        <v>2583</v>
      </c>
      <c r="C241" s="133">
        <v>0</v>
      </c>
    </row>
    <row r="242" ht="13.5" spans="1:3">
      <c r="A242" s="191">
        <v>2320415</v>
      </c>
      <c r="B242" s="195" t="s">
        <v>2584</v>
      </c>
      <c r="C242" s="133">
        <v>0</v>
      </c>
    </row>
    <row r="243" ht="13.5" spans="1:3">
      <c r="A243" s="191">
        <v>2330415</v>
      </c>
      <c r="B243" s="195" t="s">
        <v>2585</v>
      </c>
      <c r="C243" s="193">
        <v>0</v>
      </c>
    </row>
    <row r="244" ht="13.5" spans="1:3">
      <c r="A244" s="191">
        <v>22961</v>
      </c>
      <c r="B244" s="195" t="s">
        <v>2586</v>
      </c>
      <c r="C244" s="133">
        <v>0</v>
      </c>
    </row>
    <row r="245" ht="13.5" spans="1:3">
      <c r="A245" s="191"/>
      <c r="B245" s="195" t="s">
        <v>2587</v>
      </c>
      <c r="C245" s="133">
        <f>SUM(C246:C248)</f>
        <v>0</v>
      </c>
    </row>
    <row r="246" ht="13.5" spans="1:3">
      <c r="A246" s="191">
        <v>22904</v>
      </c>
      <c r="B246" s="192" t="s">
        <v>2588</v>
      </c>
      <c r="C246" s="133">
        <v>0</v>
      </c>
    </row>
    <row r="247" ht="13.5" spans="1:3">
      <c r="A247" s="191">
        <v>2320499</v>
      </c>
      <c r="B247" s="192" t="s">
        <v>2589</v>
      </c>
      <c r="C247" s="133">
        <v>0</v>
      </c>
    </row>
    <row r="248" ht="13.5" spans="1:3">
      <c r="A248" s="191">
        <v>2330499</v>
      </c>
      <c r="B248" s="192" t="s">
        <v>2590</v>
      </c>
      <c r="C248" s="133">
        <v>0</v>
      </c>
    </row>
  </sheetData>
  <mergeCells count="4">
    <mergeCell ref="A2:C2"/>
    <mergeCell ref="A4:A5"/>
    <mergeCell ref="B4:B5"/>
    <mergeCell ref="C4:C5"/>
  </mergeCells>
  <printOptions horizontalCentered="1"/>
  <pageMargins left="0.747916666666667" right="0.747916666666667" top="0.984027777777778" bottom="0.984027777777778" header="0.511805555555556" footer="0.511805555555556"/>
  <pageSetup paperSize="9" scale="95"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23"/>
  <sheetViews>
    <sheetView workbookViewId="0">
      <selection activeCell="A2" sqref="A2:B2"/>
    </sheetView>
  </sheetViews>
  <sheetFormatPr defaultColWidth="7" defaultRowHeight="15"/>
  <cols>
    <col min="1" max="2" width="37" style="4" customWidth="1"/>
    <col min="3" max="3" width="10.375" style="1" hidden="1" customWidth="1"/>
    <col min="4" max="4" width="9.625" style="6" hidden="1" customWidth="1"/>
    <col min="5" max="5" width="8.125" style="6" hidden="1" customWidth="1"/>
    <col min="6" max="6" width="9.625" style="7" hidden="1" customWidth="1"/>
    <col min="7" max="7" width="17.5" style="7" hidden="1" customWidth="1"/>
    <col min="8" max="8" width="12.5" style="8" hidden="1" customWidth="1"/>
    <col min="9" max="9" width="7" style="9" hidden="1" customWidth="1"/>
    <col min="10" max="11" width="7" style="6" hidden="1" customWidth="1"/>
    <col min="12" max="12" width="13.875" style="6" hidden="1" customWidth="1"/>
    <col min="13" max="13" width="7.875" style="6" hidden="1" customWidth="1"/>
    <col min="14" max="14" width="9.5" style="6" hidden="1" customWidth="1"/>
    <col min="15" max="15" width="6.875" style="6" hidden="1" customWidth="1"/>
    <col min="16" max="16" width="9" style="6" hidden="1" customWidth="1"/>
    <col min="17" max="17" width="5.875" style="6" hidden="1" customWidth="1"/>
    <col min="18" max="18" width="5.25" style="6" hidden="1" customWidth="1"/>
    <col min="19" max="19" width="6.5" style="6" hidden="1" customWidth="1"/>
    <col min="20" max="21" width="7" style="6" hidden="1" customWidth="1"/>
    <col min="22" max="22" width="10.625" style="6" hidden="1" customWidth="1"/>
    <col min="23" max="23" width="10.5" style="6" hidden="1" customWidth="1"/>
    <col min="24" max="24" width="7" style="6" hidden="1" customWidth="1"/>
    <col min="25" max="16384" width="7" style="6"/>
  </cols>
  <sheetData>
    <row r="1" ht="21.75" customHeight="1" spans="1:2">
      <c r="A1" s="10" t="s">
        <v>2591</v>
      </c>
      <c r="B1" s="10"/>
    </row>
    <row r="2" ht="51.75" customHeight="1" spans="1:8">
      <c r="A2" s="114" t="s">
        <v>2592</v>
      </c>
      <c r="B2" s="115"/>
      <c r="F2" s="6"/>
      <c r="G2" s="6"/>
      <c r="H2" s="6"/>
    </row>
    <row r="3" spans="2:12">
      <c r="B3" s="91" t="s">
        <v>2018</v>
      </c>
      <c r="D3" s="6">
        <v>12.11</v>
      </c>
      <c r="F3" s="6">
        <v>12.22</v>
      </c>
      <c r="G3" s="6"/>
      <c r="H3" s="6"/>
      <c r="L3" s="6">
        <v>1.2</v>
      </c>
    </row>
    <row r="4" s="113" customFormat="1" ht="39.75" customHeight="1" spans="1:14">
      <c r="A4" s="116" t="s">
        <v>2019</v>
      </c>
      <c r="B4" s="116" t="s">
        <v>5</v>
      </c>
      <c r="C4" s="117"/>
      <c r="F4" s="118" t="s">
        <v>2023</v>
      </c>
      <c r="G4" s="118" t="s">
        <v>2024</v>
      </c>
      <c r="H4" s="118" t="s">
        <v>2025</v>
      </c>
      <c r="I4" s="124"/>
      <c r="L4" s="118" t="s">
        <v>2023</v>
      </c>
      <c r="M4" s="125" t="s">
        <v>2024</v>
      </c>
      <c r="N4" s="118" t="s">
        <v>2025</v>
      </c>
    </row>
    <row r="5" ht="39.75" customHeight="1" spans="1:24">
      <c r="A5" s="119" t="s">
        <v>2593</v>
      </c>
      <c r="B5" s="120" t="s">
        <v>2594</v>
      </c>
      <c r="C5" s="21">
        <v>105429</v>
      </c>
      <c r="D5" s="121">
        <v>595734.14</v>
      </c>
      <c r="E5" s="6">
        <f>104401+13602</f>
        <v>118003</v>
      </c>
      <c r="F5" s="7" t="s">
        <v>778</v>
      </c>
      <c r="G5" s="7" t="s">
        <v>2027</v>
      </c>
      <c r="H5" s="8">
        <v>596221.15</v>
      </c>
      <c r="I5" s="9" t="e">
        <f>F5-A5</f>
        <v>#VALUE!</v>
      </c>
      <c r="J5" s="60" t="e">
        <f>H5-#REF!</f>
        <v>#REF!</v>
      </c>
      <c r="K5" s="60">
        <v>75943</v>
      </c>
      <c r="L5" s="7" t="s">
        <v>778</v>
      </c>
      <c r="M5" s="7" t="s">
        <v>2027</v>
      </c>
      <c r="N5" s="8">
        <v>643048.95</v>
      </c>
      <c r="O5" s="9" t="e">
        <f>L5-A5</f>
        <v>#VALUE!</v>
      </c>
      <c r="P5" s="60" t="e">
        <f>N5-#REF!</f>
        <v>#REF!</v>
      </c>
      <c r="R5" s="6">
        <v>717759</v>
      </c>
      <c r="T5" s="61" t="s">
        <v>778</v>
      </c>
      <c r="U5" s="61" t="s">
        <v>2027</v>
      </c>
      <c r="V5" s="62">
        <v>659380.53</v>
      </c>
      <c r="W5" s="6" t="e">
        <f>#REF!-V5</f>
        <v>#REF!</v>
      </c>
      <c r="X5" s="6" t="e">
        <f>T5-A5</f>
        <v>#VALUE!</v>
      </c>
    </row>
    <row r="6" ht="39.75" customHeight="1" spans="1:22">
      <c r="A6" s="120"/>
      <c r="B6" s="120"/>
      <c r="C6" s="21"/>
      <c r="D6" s="121"/>
      <c r="J6" s="60"/>
      <c r="K6" s="60"/>
      <c r="L6" s="7"/>
      <c r="M6" s="7"/>
      <c r="N6" s="8"/>
      <c r="O6" s="9"/>
      <c r="P6" s="60"/>
      <c r="T6" s="61"/>
      <c r="U6" s="61"/>
      <c r="V6" s="62"/>
    </row>
    <row r="7" ht="39.75" customHeight="1" spans="1:23">
      <c r="A7" s="14" t="s">
        <v>803</v>
      </c>
      <c r="B7" s="120" t="s">
        <v>2594</v>
      </c>
      <c r="F7" s="123" t="str">
        <f t="shared" ref="F7:H7" si="0">""</f>
        <v/>
      </c>
      <c r="G7" s="123" t="str">
        <f>""</f>
        <v/>
      </c>
      <c r="H7" s="123" t="str">
        <f>""</f>
        <v/>
      </c>
      <c r="L7" s="123" t="str">
        <f t="shared" ref="L7:N7" si="1">""</f>
        <v/>
      </c>
      <c r="M7" s="126" t="str">
        <f>""</f>
        <v/>
      </c>
      <c r="N7" s="123" t="str">
        <f>""</f>
        <v/>
      </c>
      <c r="V7" s="127" t="e">
        <f>V8+#REF!+#REF!+#REF!+#REF!+#REF!+#REF!+#REF!+#REF!+#REF!+#REF!+#REF!+#REF!+#REF!+#REF!+#REF!+#REF!+#REF!+#REF!+#REF!+#REF!</f>
        <v>#REF!</v>
      </c>
      <c r="W7" s="127" t="e">
        <f>W8+#REF!+#REF!+#REF!+#REF!+#REF!+#REF!+#REF!+#REF!+#REF!+#REF!+#REF!+#REF!+#REF!+#REF!+#REF!+#REF!+#REF!+#REF!+#REF!+#REF!</f>
        <v>#REF!</v>
      </c>
    </row>
    <row r="8" ht="19.5" customHeight="1" spans="16:24">
      <c r="P8" s="60"/>
      <c r="T8" s="61" t="s">
        <v>788</v>
      </c>
      <c r="U8" s="61" t="s">
        <v>789</v>
      </c>
      <c r="V8" s="62">
        <v>19998</v>
      </c>
      <c r="W8" s="6" t="e">
        <f>#REF!-V8</f>
        <v>#REF!</v>
      </c>
      <c r="X8" s="6">
        <f t="shared" ref="X8:X10" si="2">T8-A8</f>
        <v>232</v>
      </c>
    </row>
    <row r="9" ht="19.5" customHeight="1" spans="16:24">
      <c r="P9" s="60"/>
      <c r="T9" s="61" t="s">
        <v>791</v>
      </c>
      <c r="U9" s="61" t="s">
        <v>792</v>
      </c>
      <c r="V9" s="62">
        <v>19998</v>
      </c>
      <c r="W9" s="6" t="e">
        <f>#REF!-V9</f>
        <v>#REF!</v>
      </c>
      <c r="X9" s="6">
        <f>T9-A9</f>
        <v>23203</v>
      </c>
    </row>
    <row r="10" ht="19.5" customHeight="1" spans="16:24">
      <c r="P10" s="60"/>
      <c r="T10" s="61" t="s">
        <v>794</v>
      </c>
      <c r="U10" s="61" t="s">
        <v>795</v>
      </c>
      <c r="V10" s="62">
        <v>19998</v>
      </c>
      <c r="W10" s="6" t="e">
        <f>#REF!-V10</f>
        <v>#REF!</v>
      </c>
      <c r="X10" s="6">
        <f>T10-A10</f>
        <v>2320301</v>
      </c>
    </row>
    <row r="11" ht="19.5" customHeight="1" spans="16:16">
      <c r="P11" s="60"/>
    </row>
    <row r="12" s="6" customFormat="1" ht="19.5" customHeight="1" spans="16:16">
      <c r="P12" s="60"/>
    </row>
    <row r="13" s="6" customFormat="1" ht="19.5" customHeight="1" spans="16:16">
      <c r="P13" s="60"/>
    </row>
    <row r="14" s="6" customFormat="1" ht="19.5" customHeight="1" spans="16:16">
      <c r="P14" s="60"/>
    </row>
    <row r="15" s="6" customFormat="1" ht="19.5" customHeight="1" spans="16:16">
      <c r="P15" s="60"/>
    </row>
    <row r="16" s="6" customFormat="1" ht="19.5" customHeight="1" spans="16:16">
      <c r="P16" s="60"/>
    </row>
    <row r="17" s="6" customFormat="1" ht="19.5" customHeight="1" spans="16:16">
      <c r="P17" s="60"/>
    </row>
    <row r="18" s="6" customFormat="1" ht="19.5" customHeight="1" spans="16:16">
      <c r="P18" s="60"/>
    </row>
    <row r="19" s="6" customFormat="1" ht="19.5" customHeight="1" spans="16:16">
      <c r="P19" s="60"/>
    </row>
    <row r="20" s="6" customFormat="1" ht="19.5" customHeight="1" spans="16:16">
      <c r="P20" s="60"/>
    </row>
    <row r="21" s="6" customFormat="1" ht="19.5" customHeight="1" spans="16:16">
      <c r="P21" s="60"/>
    </row>
    <row r="22" s="6" customFormat="1" ht="19.5" customHeight="1" spans="16:16">
      <c r="P22" s="60"/>
    </row>
    <row r="23" s="6" customFormat="1" ht="19.5" customHeight="1" spans="16:16">
      <c r="P23" s="60"/>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2"/>
  <sheetViews>
    <sheetView workbookViewId="0">
      <selection activeCell="B1" sqref="B1"/>
    </sheetView>
  </sheetViews>
  <sheetFormatPr defaultColWidth="7.875" defaultRowHeight="15.75" outlineLevelCol="5"/>
  <cols>
    <col min="1" max="1" width="15.125" customWidth="1"/>
    <col min="2" max="2" width="63.125" style="103" customWidth="1"/>
    <col min="3" max="3" width="21" style="103" customWidth="1"/>
    <col min="4" max="4" width="8" style="103" customWidth="1"/>
    <col min="5" max="5" width="7.875" style="103" customWidth="1"/>
    <col min="6" max="6" width="8.5" style="103" hidden="1" customWidth="1"/>
    <col min="7" max="7" width="7.875" style="103" hidden="1" customWidth="1"/>
    <col min="8" max="255" width="7.875" style="103"/>
    <col min="256" max="256" width="35.75" style="103" customWidth="1"/>
    <col min="257" max="257" width="7.875" style="103" hidden="1" customWidth="1"/>
    <col min="258" max="259" width="12" style="103" customWidth="1"/>
    <col min="260" max="260" width="8" style="103" customWidth="1"/>
    <col min="261" max="261" width="7.875" style="103" customWidth="1"/>
    <col min="262" max="263" width="7.875" style="103" hidden="1" customWidth="1"/>
    <col min="264" max="511" width="7.875" style="103"/>
    <col min="512" max="512" width="35.75" style="103" customWidth="1"/>
    <col min="513" max="513" width="7.875" style="103" hidden="1" customWidth="1"/>
    <col min="514" max="515" width="12" style="103" customWidth="1"/>
    <col min="516" max="516" width="8" style="103" customWidth="1"/>
    <col min="517" max="517" width="7.875" style="103" customWidth="1"/>
    <col min="518" max="519" width="7.875" style="103" hidden="1" customWidth="1"/>
    <col min="520" max="767" width="7.875" style="103"/>
    <col min="768" max="768" width="35.75" style="103" customWidth="1"/>
    <col min="769" max="769" width="7.875" style="103" hidden="1" customWidth="1"/>
    <col min="770" max="771" width="12" style="103" customWidth="1"/>
    <col min="772" max="772" width="8" style="103" customWidth="1"/>
    <col min="773" max="773" width="7.875" style="103" customWidth="1"/>
    <col min="774" max="775" width="7.875" style="103" hidden="1" customWidth="1"/>
    <col min="776" max="1023" width="7.875" style="103"/>
    <col min="1024" max="1024" width="35.75" style="103" customWidth="1"/>
    <col min="1025" max="1025" width="7.875" style="103" hidden="1" customWidth="1"/>
    <col min="1026" max="1027" width="12" style="103" customWidth="1"/>
    <col min="1028" max="1028" width="8" style="103" customWidth="1"/>
    <col min="1029" max="1029" width="7.875" style="103" customWidth="1"/>
    <col min="1030" max="1031" width="7.875" style="103" hidden="1" customWidth="1"/>
    <col min="1032" max="1279" width="7.875" style="103"/>
    <col min="1280" max="1280" width="35.75" style="103" customWidth="1"/>
    <col min="1281" max="1281" width="7.875" style="103" hidden="1" customWidth="1"/>
    <col min="1282" max="1283" width="12" style="103" customWidth="1"/>
    <col min="1284" max="1284" width="8" style="103" customWidth="1"/>
    <col min="1285" max="1285" width="7.875" style="103" customWidth="1"/>
    <col min="1286" max="1287" width="7.875" style="103" hidden="1" customWidth="1"/>
    <col min="1288" max="1535" width="7.875" style="103"/>
    <col min="1536" max="1536" width="35.75" style="103" customWidth="1"/>
    <col min="1537" max="1537" width="7.875" style="103" hidden="1" customWidth="1"/>
    <col min="1538" max="1539" width="12" style="103" customWidth="1"/>
    <col min="1540" max="1540" width="8" style="103" customWidth="1"/>
    <col min="1541" max="1541" width="7.875" style="103" customWidth="1"/>
    <col min="1542" max="1543" width="7.875" style="103" hidden="1" customWidth="1"/>
    <col min="1544" max="1791" width="7.875" style="103"/>
    <col min="1792" max="1792" width="35.75" style="103" customWidth="1"/>
    <col min="1793" max="1793" width="7.875" style="103" hidden="1" customWidth="1"/>
    <col min="1794" max="1795" width="12" style="103" customWidth="1"/>
    <col min="1796" max="1796" width="8" style="103" customWidth="1"/>
    <col min="1797" max="1797" width="7.875" style="103" customWidth="1"/>
    <col min="1798" max="1799" width="7.875" style="103" hidden="1" customWidth="1"/>
    <col min="1800" max="2047" width="7.875" style="103"/>
    <col min="2048" max="2048" width="35.75" style="103" customWidth="1"/>
    <col min="2049" max="2049" width="7.875" style="103" hidden="1" customWidth="1"/>
    <col min="2050" max="2051" width="12" style="103" customWidth="1"/>
    <col min="2052" max="2052" width="8" style="103" customWidth="1"/>
    <col min="2053" max="2053" width="7.875" style="103" customWidth="1"/>
    <col min="2054" max="2055" width="7.875" style="103" hidden="1" customWidth="1"/>
    <col min="2056" max="2303" width="7.875" style="103"/>
    <col min="2304" max="2304" width="35.75" style="103" customWidth="1"/>
    <col min="2305" max="2305" width="7.875" style="103" hidden="1" customWidth="1"/>
    <col min="2306" max="2307" width="12" style="103" customWidth="1"/>
    <col min="2308" max="2308" width="8" style="103" customWidth="1"/>
    <col min="2309" max="2309" width="7.875" style="103" customWidth="1"/>
    <col min="2310" max="2311" width="7.875" style="103" hidden="1" customWidth="1"/>
    <col min="2312" max="2559" width="7.875" style="103"/>
    <col min="2560" max="2560" width="35.75" style="103" customWidth="1"/>
    <col min="2561" max="2561" width="7.875" style="103" hidden="1" customWidth="1"/>
    <col min="2562" max="2563" width="12" style="103" customWidth="1"/>
    <col min="2564" max="2564" width="8" style="103" customWidth="1"/>
    <col min="2565" max="2565" width="7.875" style="103" customWidth="1"/>
    <col min="2566" max="2567" width="7.875" style="103" hidden="1" customWidth="1"/>
    <col min="2568" max="2815" width="7.875" style="103"/>
    <col min="2816" max="2816" width="35.75" style="103" customWidth="1"/>
    <col min="2817" max="2817" width="7.875" style="103" hidden="1" customWidth="1"/>
    <col min="2818" max="2819" width="12" style="103" customWidth="1"/>
    <col min="2820" max="2820" width="8" style="103" customWidth="1"/>
    <col min="2821" max="2821" width="7.875" style="103" customWidth="1"/>
    <col min="2822" max="2823" width="7.875" style="103" hidden="1" customWidth="1"/>
    <col min="2824" max="3071" width="7.875" style="103"/>
    <col min="3072" max="3072" width="35.75" style="103" customWidth="1"/>
    <col min="3073" max="3073" width="7.875" style="103" hidden="1" customWidth="1"/>
    <col min="3074" max="3075" width="12" style="103" customWidth="1"/>
    <col min="3076" max="3076" width="8" style="103" customWidth="1"/>
    <col min="3077" max="3077" width="7.875" style="103" customWidth="1"/>
    <col min="3078" max="3079" width="7.875" style="103" hidden="1" customWidth="1"/>
    <col min="3080" max="3327" width="7.875" style="103"/>
    <col min="3328" max="3328" width="35.75" style="103" customWidth="1"/>
    <col min="3329" max="3329" width="7.875" style="103" hidden="1" customWidth="1"/>
    <col min="3330" max="3331" width="12" style="103" customWidth="1"/>
    <col min="3332" max="3332" width="8" style="103" customWidth="1"/>
    <col min="3333" max="3333" width="7.875" style="103" customWidth="1"/>
    <col min="3334" max="3335" width="7.875" style="103" hidden="1" customWidth="1"/>
    <col min="3336" max="3583" width="7.875" style="103"/>
    <col min="3584" max="3584" width="35.75" style="103" customWidth="1"/>
    <col min="3585" max="3585" width="7.875" style="103" hidden="1" customWidth="1"/>
    <col min="3586" max="3587" width="12" style="103" customWidth="1"/>
    <col min="3588" max="3588" width="8" style="103" customWidth="1"/>
    <col min="3589" max="3589" width="7.875" style="103" customWidth="1"/>
    <col min="3590" max="3591" width="7.875" style="103" hidden="1" customWidth="1"/>
    <col min="3592" max="3839" width="7.875" style="103"/>
    <col min="3840" max="3840" width="35.75" style="103" customWidth="1"/>
    <col min="3841" max="3841" width="7.875" style="103" hidden="1" customWidth="1"/>
    <col min="3842" max="3843" width="12" style="103" customWidth="1"/>
    <col min="3844" max="3844" width="8" style="103" customWidth="1"/>
    <col min="3845" max="3845" width="7.875" style="103" customWidth="1"/>
    <col min="3846" max="3847" width="7.875" style="103" hidden="1" customWidth="1"/>
    <col min="3848" max="4095" width="7.875" style="103"/>
    <col min="4096" max="4096" width="35.75" style="103" customWidth="1"/>
    <col min="4097" max="4097" width="7.875" style="103" hidden="1" customWidth="1"/>
    <col min="4098" max="4099" width="12" style="103" customWidth="1"/>
    <col min="4100" max="4100" width="8" style="103" customWidth="1"/>
    <col min="4101" max="4101" width="7.875" style="103" customWidth="1"/>
    <col min="4102" max="4103" width="7.875" style="103" hidden="1" customWidth="1"/>
    <col min="4104" max="4351" width="7.875" style="103"/>
    <col min="4352" max="4352" width="35.75" style="103" customWidth="1"/>
    <col min="4353" max="4353" width="7.875" style="103" hidden="1" customWidth="1"/>
    <col min="4354" max="4355" width="12" style="103" customWidth="1"/>
    <col min="4356" max="4356" width="8" style="103" customWidth="1"/>
    <col min="4357" max="4357" width="7.875" style="103" customWidth="1"/>
    <col min="4358" max="4359" width="7.875" style="103" hidden="1" customWidth="1"/>
    <col min="4360" max="4607" width="7.875" style="103"/>
    <col min="4608" max="4608" width="35.75" style="103" customWidth="1"/>
    <col min="4609" max="4609" width="7.875" style="103" hidden="1" customWidth="1"/>
    <col min="4610" max="4611" width="12" style="103" customWidth="1"/>
    <col min="4612" max="4612" width="8" style="103" customWidth="1"/>
    <col min="4613" max="4613" width="7.875" style="103" customWidth="1"/>
    <col min="4614" max="4615" width="7.875" style="103" hidden="1" customWidth="1"/>
    <col min="4616" max="4863" width="7.875" style="103"/>
    <col min="4864" max="4864" width="35.75" style="103" customWidth="1"/>
    <col min="4865" max="4865" width="7.875" style="103" hidden="1" customWidth="1"/>
    <col min="4866" max="4867" width="12" style="103" customWidth="1"/>
    <col min="4868" max="4868" width="8" style="103" customWidth="1"/>
    <col min="4869" max="4869" width="7.875" style="103" customWidth="1"/>
    <col min="4870" max="4871" width="7.875" style="103" hidden="1" customWidth="1"/>
    <col min="4872" max="5119" width="7.875" style="103"/>
    <col min="5120" max="5120" width="35.75" style="103" customWidth="1"/>
    <col min="5121" max="5121" width="7.875" style="103" hidden="1" customWidth="1"/>
    <col min="5122" max="5123" width="12" style="103" customWidth="1"/>
    <col min="5124" max="5124" width="8" style="103" customWidth="1"/>
    <col min="5125" max="5125" width="7.875" style="103" customWidth="1"/>
    <col min="5126" max="5127" width="7.875" style="103" hidden="1" customWidth="1"/>
    <col min="5128" max="5375" width="7.875" style="103"/>
    <col min="5376" max="5376" width="35.75" style="103" customWidth="1"/>
    <col min="5377" max="5377" width="7.875" style="103" hidden="1" customWidth="1"/>
    <col min="5378" max="5379" width="12" style="103" customWidth="1"/>
    <col min="5380" max="5380" width="8" style="103" customWidth="1"/>
    <col min="5381" max="5381" width="7.875" style="103" customWidth="1"/>
    <col min="5382" max="5383" width="7.875" style="103" hidden="1" customWidth="1"/>
    <col min="5384" max="5631" width="7.875" style="103"/>
    <col min="5632" max="5632" width="35.75" style="103" customWidth="1"/>
    <col min="5633" max="5633" width="7.875" style="103" hidden="1" customWidth="1"/>
    <col min="5634" max="5635" width="12" style="103" customWidth="1"/>
    <col min="5636" max="5636" width="8" style="103" customWidth="1"/>
    <col min="5637" max="5637" width="7.875" style="103" customWidth="1"/>
    <col min="5638" max="5639" width="7.875" style="103" hidden="1" customWidth="1"/>
    <col min="5640" max="5887" width="7.875" style="103"/>
    <col min="5888" max="5888" width="35.75" style="103" customWidth="1"/>
    <col min="5889" max="5889" width="7.875" style="103" hidden="1" customWidth="1"/>
    <col min="5890" max="5891" width="12" style="103" customWidth="1"/>
    <col min="5892" max="5892" width="8" style="103" customWidth="1"/>
    <col min="5893" max="5893" width="7.875" style="103" customWidth="1"/>
    <col min="5894" max="5895" width="7.875" style="103" hidden="1" customWidth="1"/>
    <col min="5896" max="6143" width="7.875" style="103"/>
    <col min="6144" max="6144" width="35.75" style="103" customWidth="1"/>
    <col min="6145" max="6145" width="7.875" style="103" hidden="1" customWidth="1"/>
    <col min="6146" max="6147" width="12" style="103" customWidth="1"/>
    <col min="6148" max="6148" width="8" style="103" customWidth="1"/>
    <col min="6149" max="6149" width="7.875" style="103" customWidth="1"/>
    <col min="6150" max="6151" width="7.875" style="103" hidden="1" customWidth="1"/>
    <col min="6152" max="6399" width="7.875" style="103"/>
    <col min="6400" max="6400" width="35.75" style="103" customWidth="1"/>
    <col min="6401" max="6401" width="7.875" style="103" hidden="1" customWidth="1"/>
    <col min="6402" max="6403" width="12" style="103" customWidth="1"/>
    <col min="6404" max="6404" width="8" style="103" customWidth="1"/>
    <col min="6405" max="6405" width="7.875" style="103" customWidth="1"/>
    <col min="6406" max="6407" width="7.875" style="103" hidden="1" customWidth="1"/>
    <col min="6408" max="6655" width="7.875" style="103"/>
    <col min="6656" max="6656" width="35.75" style="103" customWidth="1"/>
    <col min="6657" max="6657" width="7.875" style="103" hidden="1" customWidth="1"/>
    <col min="6658" max="6659" width="12" style="103" customWidth="1"/>
    <col min="6660" max="6660" width="8" style="103" customWidth="1"/>
    <col min="6661" max="6661" width="7.875" style="103" customWidth="1"/>
    <col min="6662" max="6663" width="7.875" style="103" hidden="1" customWidth="1"/>
    <col min="6664" max="6911" width="7.875" style="103"/>
    <col min="6912" max="6912" width="35.75" style="103" customWidth="1"/>
    <col min="6913" max="6913" width="7.875" style="103" hidden="1" customWidth="1"/>
    <col min="6914" max="6915" width="12" style="103" customWidth="1"/>
    <col min="6916" max="6916" width="8" style="103" customWidth="1"/>
    <col min="6917" max="6917" width="7.875" style="103" customWidth="1"/>
    <col min="6918" max="6919" width="7.875" style="103" hidden="1" customWidth="1"/>
    <col min="6920" max="7167" width="7.875" style="103"/>
    <col min="7168" max="7168" width="35.75" style="103" customWidth="1"/>
    <col min="7169" max="7169" width="7.875" style="103" hidden="1" customWidth="1"/>
    <col min="7170" max="7171" width="12" style="103" customWidth="1"/>
    <col min="7172" max="7172" width="8" style="103" customWidth="1"/>
    <col min="7173" max="7173" width="7.875" style="103" customWidth="1"/>
    <col min="7174" max="7175" width="7.875" style="103" hidden="1" customWidth="1"/>
    <col min="7176" max="7423" width="7.875" style="103"/>
    <col min="7424" max="7424" width="35.75" style="103" customWidth="1"/>
    <col min="7425" max="7425" width="7.875" style="103" hidden="1" customWidth="1"/>
    <col min="7426" max="7427" width="12" style="103" customWidth="1"/>
    <col min="7428" max="7428" width="8" style="103" customWidth="1"/>
    <col min="7429" max="7429" width="7.875" style="103" customWidth="1"/>
    <col min="7430" max="7431" width="7.875" style="103" hidden="1" customWidth="1"/>
    <col min="7432" max="7679" width="7.875" style="103"/>
    <col min="7680" max="7680" width="35.75" style="103" customWidth="1"/>
    <col min="7681" max="7681" width="7.875" style="103" hidden="1" customWidth="1"/>
    <col min="7682" max="7683" width="12" style="103" customWidth="1"/>
    <col min="7684" max="7684" width="8" style="103" customWidth="1"/>
    <col min="7685" max="7685" width="7.875" style="103" customWidth="1"/>
    <col min="7686" max="7687" width="7.875" style="103" hidden="1" customWidth="1"/>
    <col min="7688" max="7935" width="7.875" style="103"/>
    <col min="7936" max="7936" width="35.75" style="103" customWidth="1"/>
    <col min="7937" max="7937" width="7.875" style="103" hidden="1" customWidth="1"/>
    <col min="7938" max="7939" width="12" style="103" customWidth="1"/>
    <col min="7940" max="7940" width="8" style="103" customWidth="1"/>
    <col min="7941" max="7941" width="7.875" style="103" customWidth="1"/>
    <col min="7942" max="7943" width="7.875" style="103" hidden="1" customWidth="1"/>
    <col min="7944" max="8191" width="7.875" style="103"/>
    <col min="8192" max="8192" width="35.75" style="103" customWidth="1"/>
    <col min="8193" max="8193" width="7.875" style="103" hidden="1" customWidth="1"/>
    <col min="8194" max="8195" width="12" style="103" customWidth="1"/>
    <col min="8196" max="8196" width="8" style="103" customWidth="1"/>
    <col min="8197" max="8197" width="7.875" style="103" customWidth="1"/>
    <col min="8198" max="8199" width="7.875" style="103" hidden="1" customWidth="1"/>
    <col min="8200" max="8447" width="7.875" style="103"/>
    <col min="8448" max="8448" width="35.75" style="103" customWidth="1"/>
    <col min="8449" max="8449" width="7.875" style="103" hidden="1" customWidth="1"/>
    <col min="8450" max="8451" width="12" style="103" customWidth="1"/>
    <col min="8452" max="8452" width="8" style="103" customWidth="1"/>
    <col min="8453" max="8453" width="7.875" style="103" customWidth="1"/>
    <col min="8454" max="8455" width="7.875" style="103" hidden="1" customWidth="1"/>
    <col min="8456" max="8703" width="7.875" style="103"/>
    <col min="8704" max="8704" width="35.75" style="103" customWidth="1"/>
    <col min="8705" max="8705" width="7.875" style="103" hidden="1" customWidth="1"/>
    <col min="8706" max="8707" width="12" style="103" customWidth="1"/>
    <col min="8708" max="8708" width="8" style="103" customWidth="1"/>
    <col min="8709" max="8709" width="7.875" style="103" customWidth="1"/>
    <col min="8710" max="8711" width="7.875" style="103" hidden="1" customWidth="1"/>
    <col min="8712" max="8959" width="7.875" style="103"/>
    <col min="8960" max="8960" width="35.75" style="103" customWidth="1"/>
    <col min="8961" max="8961" width="7.875" style="103" hidden="1" customWidth="1"/>
    <col min="8962" max="8963" width="12" style="103" customWidth="1"/>
    <col min="8964" max="8964" width="8" style="103" customWidth="1"/>
    <col min="8965" max="8965" width="7.875" style="103" customWidth="1"/>
    <col min="8966" max="8967" width="7.875" style="103" hidden="1" customWidth="1"/>
    <col min="8968" max="9215" width="7.875" style="103"/>
    <col min="9216" max="9216" width="35.75" style="103" customWidth="1"/>
    <col min="9217" max="9217" width="7.875" style="103" hidden="1" customWidth="1"/>
    <col min="9218" max="9219" width="12" style="103" customWidth="1"/>
    <col min="9220" max="9220" width="8" style="103" customWidth="1"/>
    <col min="9221" max="9221" width="7.875" style="103" customWidth="1"/>
    <col min="9222" max="9223" width="7.875" style="103" hidden="1" customWidth="1"/>
    <col min="9224" max="9471" width="7.875" style="103"/>
    <col min="9472" max="9472" width="35.75" style="103" customWidth="1"/>
    <col min="9473" max="9473" width="7.875" style="103" hidden="1" customWidth="1"/>
    <col min="9474" max="9475" width="12" style="103" customWidth="1"/>
    <col min="9476" max="9476" width="8" style="103" customWidth="1"/>
    <col min="9477" max="9477" width="7.875" style="103" customWidth="1"/>
    <col min="9478" max="9479" width="7.875" style="103" hidden="1" customWidth="1"/>
    <col min="9480" max="9727" width="7.875" style="103"/>
    <col min="9728" max="9728" width="35.75" style="103" customWidth="1"/>
    <col min="9729" max="9729" width="7.875" style="103" hidden="1" customWidth="1"/>
    <col min="9730" max="9731" width="12" style="103" customWidth="1"/>
    <col min="9732" max="9732" width="8" style="103" customWidth="1"/>
    <col min="9733" max="9733" width="7.875" style="103" customWidth="1"/>
    <col min="9734" max="9735" width="7.875" style="103" hidden="1" customWidth="1"/>
    <col min="9736" max="9983" width="7.875" style="103"/>
    <col min="9984" max="9984" width="35.75" style="103" customWidth="1"/>
    <col min="9985" max="9985" width="7.875" style="103" hidden="1" customWidth="1"/>
    <col min="9986" max="9987" width="12" style="103" customWidth="1"/>
    <col min="9988" max="9988" width="8" style="103" customWidth="1"/>
    <col min="9989" max="9989" width="7.875" style="103" customWidth="1"/>
    <col min="9990" max="9991" width="7.875" style="103" hidden="1" customWidth="1"/>
    <col min="9992" max="10239" width="7.875" style="103"/>
    <col min="10240" max="10240" width="35.75" style="103" customWidth="1"/>
    <col min="10241" max="10241" width="7.875" style="103" hidden="1" customWidth="1"/>
    <col min="10242" max="10243" width="12" style="103" customWidth="1"/>
    <col min="10244" max="10244" width="8" style="103" customWidth="1"/>
    <col min="10245" max="10245" width="7.875" style="103" customWidth="1"/>
    <col min="10246" max="10247" width="7.875" style="103" hidden="1" customWidth="1"/>
    <col min="10248" max="10495" width="7.875" style="103"/>
    <col min="10496" max="10496" width="35.75" style="103" customWidth="1"/>
    <col min="10497" max="10497" width="7.875" style="103" hidden="1" customWidth="1"/>
    <col min="10498" max="10499" width="12" style="103" customWidth="1"/>
    <col min="10500" max="10500" width="8" style="103" customWidth="1"/>
    <col min="10501" max="10501" width="7.875" style="103" customWidth="1"/>
    <col min="10502" max="10503" width="7.875" style="103" hidden="1" customWidth="1"/>
    <col min="10504" max="10751" width="7.875" style="103"/>
    <col min="10752" max="10752" width="35.75" style="103" customWidth="1"/>
    <col min="10753" max="10753" width="7.875" style="103" hidden="1" customWidth="1"/>
    <col min="10754" max="10755" width="12" style="103" customWidth="1"/>
    <col min="10756" max="10756" width="8" style="103" customWidth="1"/>
    <col min="10757" max="10757" width="7.875" style="103" customWidth="1"/>
    <col min="10758" max="10759" width="7.875" style="103" hidden="1" customWidth="1"/>
    <col min="10760" max="11007" width="7.875" style="103"/>
    <col min="11008" max="11008" width="35.75" style="103" customWidth="1"/>
    <col min="11009" max="11009" width="7.875" style="103" hidden="1" customWidth="1"/>
    <col min="11010" max="11011" width="12" style="103" customWidth="1"/>
    <col min="11012" max="11012" width="8" style="103" customWidth="1"/>
    <col min="11013" max="11013" width="7.875" style="103" customWidth="1"/>
    <col min="11014" max="11015" width="7.875" style="103" hidden="1" customWidth="1"/>
    <col min="11016" max="11263" width="7.875" style="103"/>
    <col min="11264" max="11264" width="35.75" style="103" customWidth="1"/>
    <col min="11265" max="11265" width="7.875" style="103" hidden="1" customWidth="1"/>
    <col min="11266" max="11267" width="12" style="103" customWidth="1"/>
    <col min="11268" max="11268" width="8" style="103" customWidth="1"/>
    <col min="11269" max="11269" width="7.875" style="103" customWidth="1"/>
    <col min="11270" max="11271" width="7.875" style="103" hidden="1" customWidth="1"/>
    <col min="11272" max="11519" width="7.875" style="103"/>
    <col min="11520" max="11520" width="35.75" style="103" customWidth="1"/>
    <col min="11521" max="11521" width="7.875" style="103" hidden="1" customWidth="1"/>
    <col min="11522" max="11523" width="12" style="103" customWidth="1"/>
    <col min="11524" max="11524" width="8" style="103" customWidth="1"/>
    <col min="11525" max="11525" width="7.875" style="103" customWidth="1"/>
    <col min="11526" max="11527" width="7.875" style="103" hidden="1" customWidth="1"/>
    <col min="11528" max="11775" width="7.875" style="103"/>
    <col min="11776" max="11776" width="35.75" style="103" customWidth="1"/>
    <col min="11777" max="11777" width="7.875" style="103" hidden="1" customWidth="1"/>
    <col min="11778" max="11779" width="12" style="103" customWidth="1"/>
    <col min="11780" max="11780" width="8" style="103" customWidth="1"/>
    <col min="11781" max="11781" width="7.875" style="103" customWidth="1"/>
    <col min="11782" max="11783" width="7.875" style="103" hidden="1" customWidth="1"/>
    <col min="11784" max="12031" width="7.875" style="103"/>
    <col min="12032" max="12032" width="35.75" style="103" customWidth="1"/>
    <col min="12033" max="12033" width="7.875" style="103" hidden="1" customWidth="1"/>
    <col min="12034" max="12035" width="12" style="103" customWidth="1"/>
    <col min="12036" max="12036" width="8" style="103" customWidth="1"/>
    <col min="12037" max="12037" width="7.875" style="103" customWidth="1"/>
    <col min="12038" max="12039" width="7.875" style="103" hidden="1" customWidth="1"/>
    <col min="12040" max="12287" width="7.875" style="103"/>
    <col min="12288" max="12288" width="35.75" style="103" customWidth="1"/>
    <col min="12289" max="12289" width="7.875" style="103" hidden="1" customWidth="1"/>
    <col min="12290" max="12291" width="12" style="103" customWidth="1"/>
    <col min="12292" max="12292" width="8" style="103" customWidth="1"/>
    <col min="12293" max="12293" width="7.875" style="103" customWidth="1"/>
    <col min="12294" max="12295" width="7.875" style="103" hidden="1" customWidth="1"/>
    <col min="12296" max="12543" width="7.875" style="103"/>
    <col min="12544" max="12544" width="35.75" style="103" customWidth="1"/>
    <col min="12545" max="12545" width="7.875" style="103" hidden="1" customWidth="1"/>
    <col min="12546" max="12547" width="12" style="103" customWidth="1"/>
    <col min="12548" max="12548" width="8" style="103" customWidth="1"/>
    <col min="12549" max="12549" width="7.875" style="103" customWidth="1"/>
    <col min="12550" max="12551" width="7.875" style="103" hidden="1" customWidth="1"/>
    <col min="12552" max="12799" width="7.875" style="103"/>
    <col min="12800" max="12800" width="35.75" style="103" customWidth="1"/>
    <col min="12801" max="12801" width="7.875" style="103" hidden="1" customWidth="1"/>
    <col min="12802" max="12803" width="12" style="103" customWidth="1"/>
    <col min="12804" max="12804" width="8" style="103" customWidth="1"/>
    <col min="12805" max="12805" width="7.875" style="103" customWidth="1"/>
    <col min="12806" max="12807" width="7.875" style="103" hidden="1" customWidth="1"/>
    <col min="12808" max="13055" width="7.875" style="103"/>
    <col min="13056" max="13056" width="35.75" style="103" customWidth="1"/>
    <col min="13057" max="13057" width="7.875" style="103" hidden="1" customWidth="1"/>
    <col min="13058" max="13059" width="12" style="103" customWidth="1"/>
    <col min="13060" max="13060" width="8" style="103" customWidth="1"/>
    <col min="13061" max="13061" width="7.875" style="103" customWidth="1"/>
    <col min="13062" max="13063" width="7.875" style="103" hidden="1" customWidth="1"/>
    <col min="13064" max="13311" width="7.875" style="103"/>
    <col min="13312" max="13312" width="35.75" style="103" customWidth="1"/>
    <col min="13313" max="13313" width="7.875" style="103" hidden="1" customWidth="1"/>
    <col min="13314" max="13315" width="12" style="103" customWidth="1"/>
    <col min="13316" max="13316" width="8" style="103" customWidth="1"/>
    <col min="13317" max="13317" width="7.875" style="103" customWidth="1"/>
    <col min="13318" max="13319" width="7.875" style="103" hidden="1" customWidth="1"/>
    <col min="13320" max="13567" width="7.875" style="103"/>
    <col min="13568" max="13568" width="35.75" style="103" customWidth="1"/>
    <col min="13569" max="13569" width="7.875" style="103" hidden="1" customWidth="1"/>
    <col min="13570" max="13571" width="12" style="103" customWidth="1"/>
    <col min="13572" max="13572" width="8" style="103" customWidth="1"/>
    <col min="13573" max="13573" width="7.875" style="103" customWidth="1"/>
    <col min="13574" max="13575" width="7.875" style="103" hidden="1" customWidth="1"/>
    <col min="13576" max="13823" width="7.875" style="103"/>
    <col min="13824" max="13824" width="35.75" style="103" customWidth="1"/>
    <col min="13825" max="13825" width="7.875" style="103" hidden="1" customWidth="1"/>
    <col min="13826" max="13827" width="12" style="103" customWidth="1"/>
    <col min="13828" max="13828" width="8" style="103" customWidth="1"/>
    <col min="13829" max="13829" width="7.875" style="103" customWidth="1"/>
    <col min="13830" max="13831" width="7.875" style="103" hidden="1" customWidth="1"/>
    <col min="13832" max="14079" width="7.875" style="103"/>
    <col min="14080" max="14080" width="35.75" style="103" customWidth="1"/>
    <col min="14081" max="14081" width="7.875" style="103" hidden="1" customWidth="1"/>
    <col min="14082" max="14083" width="12" style="103" customWidth="1"/>
    <col min="14084" max="14084" width="8" style="103" customWidth="1"/>
    <col min="14085" max="14085" width="7.875" style="103" customWidth="1"/>
    <col min="14086" max="14087" width="7.875" style="103" hidden="1" customWidth="1"/>
    <col min="14088" max="14335" width="7.875" style="103"/>
    <col min="14336" max="14336" width="35.75" style="103" customWidth="1"/>
    <col min="14337" max="14337" width="7.875" style="103" hidden="1" customWidth="1"/>
    <col min="14338" max="14339" width="12" style="103" customWidth="1"/>
    <col min="14340" max="14340" width="8" style="103" customWidth="1"/>
    <col min="14341" max="14341" width="7.875" style="103" customWidth="1"/>
    <col min="14342" max="14343" width="7.875" style="103" hidden="1" customWidth="1"/>
    <col min="14344" max="14591" width="7.875" style="103"/>
    <col min="14592" max="14592" width="35.75" style="103" customWidth="1"/>
    <col min="14593" max="14593" width="7.875" style="103" hidden="1" customWidth="1"/>
    <col min="14594" max="14595" width="12" style="103" customWidth="1"/>
    <col min="14596" max="14596" width="8" style="103" customWidth="1"/>
    <col min="14597" max="14597" width="7.875" style="103" customWidth="1"/>
    <col min="14598" max="14599" width="7.875" style="103" hidden="1" customWidth="1"/>
    <col min="14600" max="14847" width="7.875" style="103"/>
    <col min="14848" max="14848" width="35.75" style="103" customWidth="1"/>
    <col min="14849" max="14849" width="7.875" style="103" hidden="1" customWidth="1"/>
    <col min="14850" max="14851" width="12" style="103" customWidth="1"/>
    <col min="14852" max="14852" width="8" style="103" customWidth="1"/>
    <col min="14853" max="14853" width="7.875" style="103" customWidth="1"/>
    <col min="14854" max="14855" width="7.875" style="103" hidden="1" customWidth="1"/>
    <col min="14856" max="15103" width="7.875" style="103"/>
    <col min="15104" max="15104" width="35.75" style="103" customWidth="1"/>
    <col min="15105" max="15105" width="7.875" style="103" hidden="1" customWidth="1"/>
    <col min="15106" max="15107" width="12" style="103" customWidth="1"/>
    <col min="15108" max="15108" width="8" style="103" customWidth="1"/>
    <col min="15109" max="15109" width="7.875" style="103" customWidth="1"/>
    <col min="15110" max="15111" width="7.875" style="103" hidden="1" customWidth="1"/>
    <col min="15112" max="15359" width="7.875" style="103"/>
    <col min="15360" max="15360" width="35.75" style="103" customWidth="1"/>
    <col min="15361" max="15361" width="7.875" style="103" hidden="1" customWidth="1"/>
    <col min="15362" max="15363" width="12" style="103" customWidth="1"/>
    <col min="15364" max="15364" width="8" style="103" customWidth="1"/>
    <col min="15365" max="15365" width="7.875" style="103" customWidth="1"/>
    <col min="15366" max="15367" width="7.875" style="103" hidden="1" customWidth="1"/>
    <col min="15368" max="15615" width="7.875" style="103"/>
    <col min="15616" max="15616" width="35.75" style="103" customWidth="1"/>
    <col min="15617" max="15617" width="7.875" style="103" hidden="1" customWidth="1"/>
    <col min="15618" max="15619" width="12" style="103" customWidth="1"/>
    <col min="15620" max="15620" width="8" style="103" customWidth="1"/>
    <col min="15621" max="15621" width="7.875" style="103" customWidth="1"/>
    <col min="15622" max="15623" width="7.875" style="103" hidden="1" customWidth="1"/>
    <col min="15624" max="15871" width="7.875" style="103"/>
    <col min="15872" max="15872" width="35.75" style="103" customWidth="1"/>
    <col min="15873" max="15873" width="7.875" style="103" hidden="1" customWidth="1"/>
    <col min="15874" max="15875" width="12" style="103" customWidth="1"/>
    <col min="15876" max="15876" width="8" style="103" customWidth="1"/>
    <col min="15877" max="15877" width="7.875" style="103" customWidth="1"/>
    <col min="15878" max="15879" width="7.875" style="103" hidden="1" customWidth="1"/>
    <col min="15880" max="16127" width="7.875" style="103"/>
    <col min="16128" max="16128" width="35.75" style="103" customWidth="1"/>
    <col min="16129" max="16129" width="7.875" style="103" hidden="1" customWidth="1"/>
    <col min="16130" max="16131" width="12" style="103" customWidth="1"/>
    <col min="16132" max="16132" width="8" style="103" customWidth="1"/>
    <col min="16133" max="16133" width="7.875" style="103" customWidth="1"/>
    <col min="16134" max="16135" width="7.875" style="103" hidden="1" customWidth="1"/>
    <col min="16136" max="16384" width="7.875" style="103"/>
  </cols>
  <sheetData>
    <row r="1" ht="39.95" customHeight="1" spans="2:3">
      <c r="B1" s="88" t="s">
        <v>2595</v>
      </c>
      <c r="C1" s="89"/>
    </row>
    <row r="2" s="99" customFormat="1" ht="18.75" customHeight="1" spans="2:3">
      <c r="B2" s="90"/>
      <c r="C2" s="91" t="s">
        <v>2018</v>
      </c>
    </row>
    <row r="3" s="100" customFormat="1" ht="34" customHeight="1" spans="1:4">
      <c r="A3" s="171" t="s">
        <v>3</v>
      </c>
      <c r="B3" s="92" t="s">
        <v>2029</v>
      </c>
      <c r="C3" s="93" t="s">
        <v>5</v>
      </c>
      <c r="D3" s="106"/>
    </row>
    <row r="4" s="101" customFormat="1" ht="18" customHeight="1" spans="1:4">
      <c r="A4" s="172">
        <v>206</v>
      </c>
      <c r="B4" s="173" t="s">
        <v>1141</v>
      </c>
      <c r="C4" s="174">
        <v>0</v>
      </c>
      <c r="D4" s="108"/>
    </row>
    <row r="5" s="99" customFormat="1" ht="18" customHeight="1" spans="1:6">
      <c r="A5" s="175">
        <v>20610</v>
      </c>
      <c r="B5" s="176" t="s">
        <v>2596</v>
      </c>
      <c r="C5" s="174">
        <v>0</v>
      </c>
      <c r="D5" s="111"/>
      <c r="F5" s="99">
        <v>988753</v>
      </c>
    </row>
    <row r="6" s="99" customFormat="1" ht="18" customHeight="1" spans="1:6">
      <c r="A6" s="175">
        <v>207</v>
      </c>
      <c r="B6" s="173" t="s">
        <v>1190</v>
      </c>
      <c r="C6" s="174">
        <v>0</v>
      </c>
      <c r="D6" s="111"/>
      <c r="F6" s="99">
        <v>822672</v>
      </c>
    </row>
    <row r="7" s="102" customFormat="1" ht="18" customHeight="1" spans="1:4">
      <c r="A7" s="177">
        <v>20707</v>
      </c>
      <c r="B7" s="178" t="s">
        <v>2370</v>
      </c>
      <c r="C7" s="174">
        <v>0</v>
      </c>
      <c r="D7" s="112"/>
    </row>
    <row r="8" ht="18" customHeight="1" spans="1:3">
      <c r="A8" s="179">
        <v>208</v>
      </c>
      <c r="B8" s="178" t="s">
        <v>1227</v>
      </c>
      <c r="C8" s="168">
        <v>0</v>
      </c>
    </row>
    <row r="9" ht="18" customHeight="1" spans="1:3">
      <c r="A9" s="179">
        <v>20822</v>
      </c>
      <c r="B9" s="167" t="s">
        <v>2597</v>
      </c>
      <c r="C9" s="168">
        <v>0</v>
      </c>
    </row>
    <row r="10" ht="18" customHeight="1" spans="1:3">
      <c r="A10" s="179">
        <v>20823</v>
      </c>
      <c r="B10" s="167" t="s">
        <v>2598</v>
      </c>
      <c r="C10" s="168">
        <v>0</v>
      </c>
    </row>
    <row r="11" ht="18" customHeight="1" spans="1:3">
      <c r="A11" s="179">
        <v>211</v>
      </c>
      <c r="B11" s="178" t="s">
        <v>1387</v>
      </c>
      <c r="C11" s="168">
        <v>0</v>
      </c>
    </row>
    <row r="12" ht="18" customHeight="1" spans="1:3">
      <c r="A12" s="179">
        <v>21160</v>
      </c>
      <c r="B12" s="167" t="s">
        <v>2599</v>
      </c>
      <c r="C12" s="168">
        <v>0</v>
      </c>
    </row>
    <row r="13" ht="18" customHeight="1" spans="1:3">
      <c r="A13" s="179">
        <v>21161</v>
      </c>
      <c r="B13" s="167" t="s">
        <v>2600</v>
      </c>
      <c r="C13" s="168">
        <v>0</v>
      </c>
    </row>
    <row r="14" ht="18" customHeight="1" spans="1:3">
      <c r="A14" s="179">
        <v>212</v>
      </c>
      <c r="B14" s="178" t="s">
        <v>1457</v>
      </c>
      <c r="C14" s="168">
        <v>3238</v>
      </c>
    </row>
    <row r="15" ht="18" customHeight="1" spans="1:3">
      <c r="A15" s="179">
        <v>21208</v>
      </c>
      <c r="B15" s="167" t="s">
        <v>2601</v>
      </c>
      <c r="C15" s="168">
        <v>0</v>
      </c>
    </row>
    <row r="16" ht="18" customHeight="1" spans="1:3">
      <c r="A16" s="179">
        <v>21209</v>
      </c>
      <c r="B16" s="167" t="s">
        <v>2602</v>
      </c>
      <c r="C16" s="168">
        <v>0</v>
      </c>
    </row>
    <row r="17" ht="18" customHeight="1" spans="1:3">
      <c r="A17" s="179">
        <v>21210</v>
      </c>
      <c r="B17" s="180" t="s">
        <v>2424</v>
      </c>
      <c r="C17" s="181">
        <v>0</v>
      </c>
    </row>
    <row r="18" ht="18" customHeight="1" spans="1:3">
      <c r="A18" s="179">
        <v>21211</v>
      </c>
      <c r="B18" s="182" t="s">
        <v>2603</v>
      </c>
      <c r="C18" s="175">
        <v>0</v>
      </c>
    </row>
    <row r="19" ht="18" customHeight="1" spans="1:3">
      <c r="A19" s="179">
        <v>21212</v>
      </c>
      <c r="B19" s="182" t="s">
        <v>2604</v>
      </c>
      <c r="C19" s="175">
        <v>3238</v>
      </c>
    </row>
    <row r="20" ht="18" customHeight="1" spans="1:3">
      <c r="A20" s="179">
        <v>21213</v>
      </c>
      <c r="B20" s="182" t="s">
        <v>2605</v>
      </c>
      <c r="C20" s="175">
        <v>0</v>
      </c>
    </row>
    <row r="21" ht="18" customHeight="1" spans="1:3">
      <c r="A21" s="179">
        <v>21214</v>
      </c>
      <c r="B21" s="182" t="s">
        <v>2606</v>
      </c>
      <c r="C21" s="175">
        <v>0</v>
      </c>
    </row>
    <row r="22" ht="18" customHeight="1" spans="1:3">
      <c r="A22" s="179">
        <v>213</v>
      </c>
      <c r="B22" s="183" t="s">
        <v>1478</v>
      </c>
      <c r="C22" s="175">
        <v>0</v>
      </c>
    </row>
    <row r="23" ht="18" customHeight="1" spans="1:3">
      <c r="A23" s="179">
        <v>21360</v>
      </c>
      <c r="B23" s="182" t="s">
        <v>2607</v>
      </c>
      <c r="C23" s="175">
        <v>0</v>
      </c>
    </row>
    <row r="24" ht="18" customHeight="1" spans="1:3">
      <c r="A24" s="179">
        <v>21366</v>
      </c>
      <c r="B24" s="182" t="s">
        <v>2608</v>
      </c>
      <c r="C24" s="175">
        <v>0</v>
      </c>
    </row>
    <row r="25" ht="18" customHeight="1" spans="1:3">
      <c r="A25" s="179">
        <v>21367</v>
      </c>
      <c r="B25" s="182" t="s">
        <v>2609</v>
      </c>
      <c r="C25" s="175">
        <v>0</v>
      </c>
    </row>
    <row r="26" ht="18" customHeight="1" spans="1:3">
      <c r="A26" s="179">
        <v>21368</v>
      </c>
      <c r="B26" s="182" t="s">
        <v>2610</v>
      </c>
      <c r="C26" s="175">
        <v>0</v>
      </c>
    </row>
    <row r="27" ht="18" customHeight="1" spans="1:3">
      <c r="A27" s="179">
        <v>21369</v>
      </c>
      <c r="B27" s="182" t="s">
        <v>2611</v>
      </c>
      <c r="C27" s="175">
        <v>0</v>
      </c>
    </row>
    <row r="28" ht="18" customHeight="1" spans="1:3">
      <c r="A28" s="179">
        <v>214</v>
      </c>
      <c r="B28" s="183" t="s">
        <v>1592</v>
      </c>
      <c r="C28" s="175">
        <v>0</v>
      </c>
    </row>
    <row r="29" ht="18" customHeight="1" spans="1:3">
      <c r="A29" s="179">
        <v>21460</v>
      </c>
      <c r="B29" s="182" t="s">
        <v>2612</v>
      </c>
      <c r="C29" s="175">
        <v>0</v>
      </c>
    </row>
    <row r="30" ht="18" customHeight="1" spans="1:3">
      <c r="A30" s="179">
        <v>21462</v>
      </c>
      <c r="B30" s="182" t="s">
        <v>2613</v>
      </c>
      <c r="C30" s="175">
        <v>0</v>
      </c>
    </row>
    <row r="31" ht="18" customHeight="1" spans="1:3">
      <c r="A31" s="179">
        <v>21463</v>
      </c>
      <c r="B31" s="182" t="s">
        <v>2614</v>
      </c>
      <c r="C31" s="175">
        <v>0</v>
      </c>
    </row>
    <row r="32" ht="18" customHeight="1" spans="1:3">
      <c r="A32" s="179">
        <v>21464</v>
      </c>
      <c r="B32" s="182" t="s">
        <v>2615</v>
      </c>
      <c r="C32" s="175">
        <v>0</v>
      </c>
    </row>
    <row r="33" ht="18" customHeight="1" spans="1:3">
      <c r="A33" s="179">
        <v>21468</v>
      </c>
      <c r="B33" s="182" t="s">
        <v>2616</v>
      </c>
      <c r="C33" s="175">
        <v>0</v>
      </c>
    </row>
    <row r="34" ht="18" customHeight="1" spans="1:3">
      <c r="A34" s="179">
        <v>21469</v>
      </c>
      <c r="B34" s="182" t="s">
        <v>2617</v>
      </c>
      <c r="C34" s="175">
        <v>0</v>
      </c>
    </row>
    <row r="35" ht="18" customHeight="1" spans="1:3">
      <c r="A35" s="179">
        <v>215</v>
      </c>
      <c r="B35" s="183" t="s">
        <v>1650</v>
      </c>
      <c r="C35" s="175">
        <v>55</v>
      </c>
    </row>
    <row r="36" ht="18" customHeight="1" spans="1:3">
      <c r="A36" s="179">
        <v>21560</v>
      </c>
      <c r="B36" s="182" t="s">
        <v>2618</v>
      </c>
      <c r="C36" s="175">
        <v>0</v>
      </c>
    </row>
    <row r="37" ht="18" customHeight="1" spans="1:3">
      <c r="A37" s="179">
        <v>21561</v>
      </c>
      <c r="B37" s="182" t="s">
        <v>2619</v>
      </c>
      <c r="C37" s="175">
        <v>55</v>
      </c>
    </row>
    <row r="38" ht="18" customHeight="1" spans="1:3">
      <c r="A38" s="179">
        <v>21562</v>
      </c>
      <c r="B38" s="182" t="s">
        <v>2620</v>
      </c>
      <c r="C38" s="175">
        <v>0</v>
      </c>
    </row>
    <row r="39" ht="18" customHeight="1" spans="1:3">
      <c r="A39" s="179">
        <v>216</v>
      </c>
      <c r="B39" s="183" t="s">
        <v>1704</v>
      </c>
      <c r="C39" s="175">
        <v>0</v>
      </c>
    </row>
    <row r="40" ht="18" customHeight="1" spans="1:3">
      <c r="A40" s="179">
        <v>21660</v>
      </c>
      <c r="B40" s="182" t="s">
        <v>2621</v>
      </c>
      <c r="C40" s="175">
        <v>0</v>
      </c>
    </row>
    <row r="41" ht="18" customHeight="1" spans="1:3">
      <c r="A41" s="179">
        <v>217</v>
      </c>
      <c r="B41" s="183" t="s">
        <v>1721</v>
      </c>
      <c r="C41" s="175">
        <v>0</v>
      </c>
    </row>
    <row r="42" ht="18" customHeight="1" spans="1:3">
      <c r="A42" s="179">
        <v>21704</v>
      </c>
      <c r="B42" s="182" t="s">
        <v>2068</v>
      </c>
      <c r="C42" s="175">
        <v>0</v>
      </c>
    </row>
    <row r="43" ht="18" customHeight="1" spans="1:3">
      <c r="A43" s="179">
        <v>2170402</v>
      </c>
      <c r="B43" s="182" t="s">
        <v>2622</v>
      </c>
      <c r="C43" s="175">
        <v>0</v>
      </c>
    </row>
    <row r="44" ht="18" customHeight="1" spans="1:3">
      <c r="A44" s="179">
        <v>2170403</v>
      </c>
      <c r="B44" s="182" t="s">
        <v>2623</v>
      </c>
      <c r="C44" s="175">
        <v>0</v>
      </c>
    </row>
    <row r="45" ht="18" customHeight="1" spans="1:3">
      <c r="A45" s="179">
        <v>229</v>
      </c>
      <c r="B45" s="183" t="s">
        <v>2356</v>
      </c>
      <c r="C45" s="175">
        <v>701</v>
      </c>
    </row>
    <row r="46" ht="18" customHeight="1" spans="1:3">
      <c r="A46" s="179">
        <v>22908</v>
      </c>
      <c r="B46" s="182" t="s">
        <v>2624</v>
      </c>
      <c r="C46" s="175">
        <v>0</v>
      </c>
    </row>
    <row r="47" ht="18" customHeight="1" spans="1:3">
      <c r="A47" s="179">
        <v>22960</v>
      </c>
      <c r="B47" s="182" t="s">
        <v>2625</v>
      </c>
      <c r="C47" s="175">
        <v>701</v>
      </c>
    </row>
    <row r="48" ht="18" customHeight="1" spans="1:3">
      <c r="A48" s="179">
        <v>22961</v>
      </c>
      <c r="B48" s="182" t="s">
        <v>2626</v>
      </c>
      <c r="C48" s="175">
        <v>0</v>
      </c>
    </row>
    <row r="49" ht="18" customHeight="1" spans="1:3">
      <c r="A49" s="179">
        <v>22904</v>
      </c>
      <c r="B49" s="182" t="s">
        <v>2627</v>
      </c>
      <c r="C49" s="175">
        <v>0</v>
      </c>
    </row>
    <row r="50" ht="18" customHeight="1" spans="1:3">
      <c r="A50" s="179">
        <v>232</v>
      </c>
      <c r="B50" s="183" t="s">
        <v>1884</v>
      </c>
      <c r="C50" s="175">
        <v>0</v>
      </c>
    </row>
    <row r="51" ht="18" customHeight="1" spans="1:3">
      <c r="A51" s="179">
        <v>233</v>
      </c>
      <c r="B51" s="183" t="s">
        <v>1896</v>
      </c>
      <c r="C51" s="175">
        <v>0</v>
      </c>
    </row>
    <row r="52" ht="18" customHeight="1" spans="1:3">
      <c r="A52" s="184" t="s">
        <v>803</v>
      </c>
      <c r="B52" s="185"/>
      <c r="C52" s="175">
        <v>3994</v>
      </c>
    </row>
  </sheetData>
  <mergeCells count="1">
    <mergeCell ref="A52:B5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7"/>
  <sheetViews>
    <sheetView tabSelected="1" workbookViewId="0">
      <selection activeCell="G4" sqref="G4"/>
    </sheetView>
  </sheetViews>
  <sheetFormatPr defaultColWidth="9" defaultRowHeight="13.5" outlineLevelCol="1"/>
  <cols>
    <col min="1" max="1" width="67.375" customWidth="1"/>
    <col min="2" max="2" width="15.625" customWidth="1"/>
  </cols>
  <sheetData>
    <row r="1" ht="77" customHeight="1" spans="1:2">
      <c r="A1" s="88" t="s">
        <v>2595</v>
      </c>
      <c r="B1" s="89"/>
    </row>
    <row r="2" ht="27" customHeight="1" spans="1:2">
      <c r="A2" s="90"/>
      <c r="B2" s="164" t="s">
        <v>2018</v>
      </c>
    </row>
    <row r="3" ht="30" customHeight="1" spans="1:2">
      <c r="A3" s="92" t="s">
        <v>2029</v>
      </c>
      <c r="B3" s="93" t="s">
        <v>5</v>
      </c>
    </row>
    <row r="4" ht="30" customHeight="1" spans="1:2">
      <c r="A4" s="165" t="s">
        <v>2628</v>
      </c>
      <c r="B4" s="95">
        <v>117</v>
      </c>
    </row>
    <row r="5" ht="30" customHeight="1" spans="1:2">
      <c r="A5" s="165" t="s">
        <v>2629</v>
      </c>
      <c r="B5" s="95">
        <v>1000</v>
      </c>
    </row>
    <row r="6" ht="30" customHeight="1" spans="1:2">
      <c r="A6" s="165" t="s">
        <v>2630</v>
      </c>
      <c r="B6" s="95">
        <v>18</v>
      </c>
    </row>
    <row r="7" ht="30" customHeight="1" spans="1:2">
      <c r="A7" s="166" t="s">
        <v>2631</v>
      </c>
      <c r="B7" s="95">
        <v>7.5</v>
      </c>
    </row>
    <row r="8" ht="30" customHeight="1" spans="1:2">
      <c r="A8" s="167" t="s">
        <v>2632</v>
      </c>
      <c r="B8" s="168">
        <v>55</v>
      </c>
    </row>
    <row r="9" ht="30" customHeight="1" spans="1:2">
      <c r="A9" s="167" t="s">
        <v>2633</v>
      </c>
      <c r="B9" s="168">
        <v>38.58</v>
      </c>
    </row>
    <row r="10" ht="30" customHeight="1" spans="1:2">
      <c r="A10" s="167" t="s">
        <v>2634</v>
      </c>
      <c r="B10" s="168">
        <v>1720</v>
      </c>
    </row>
    <row r="11" ht="30" customHeight="1" spans="1:2">
      <c r="A11" s="167" t="s">
        <v>2635</v>
      </c>
      <c r="B11" s="168">
        <v>31</v>
      </c>
    </row>
    <row r="12" ht="30" customHeight="1" spans="1:2">
      <c r="A12" s="167" t="s">
        <v>2636</v>
      </c>
      <c r="B12" s="168">
        <v>200</v>
      </c>
    </row>
    <row r="13" ht="30" customHeight="1" spans="1:2">
      <c r="A13" s="167" t="s">
        <v>2637</v>
      </c>
      <c r="B13" s="168">
        <v>310</v>
      </c>
    </row>
    <row r="14" ht="30" customHeight="1" spans="1:2">
      <c r="A14" s="167" t="s">
        <v>2638</v>
      </c>
      <c r="B14" s="168">
        <v>25</v>
      </c>
    </row>
    <row r="15" ht="30" customHeight="1" spans="1:2">
      <c r="A15" s="167" t="s">
        <v>2639</v>
      </c>
      <c r="B15" s="168">
        <v>360</v>
      </c>
    </row>
    <row r="16" ht="30" customHeight="1" spans="1:2">
      <c r="A16" s="167" t="s">
        <v>2640</v>
      </c>
      <c r="B16" s="168">
        <v>112</v>
      </c>
    </row>
    <row r="17" ht="30" customHeight="1" spans="1:2">
      <c r="A17" s="169" t="s">
        <v>803</v>
      </c>
      <c r="B17" s="170">
        <f>SUM(B4:B16)</f>
        <v>3994.08</v>
      </c>
    </row>
  </sheetData>
  <pageMargins left="0.75" right="0.75" top="1" bottom="1" header="0.511805555555556" footer="0.511805555555556"/>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4"/>
  <sheetViews>
    <sheetView workbookViewId="0">
      <selection activeCell="A3" sqref="A3"/>
    </sheetView>
  </sheetViews>
  <sheetFormatPr defaultColWidth="9" defaultRowHeight="13.5" outlineLevelCol="2"/>
  <cols>
    <col min="1" max="1" width="44.625" customWidth="1"/>
    <col min="3" max="3" width="19.125" customWidth="1"/>
  </cols>
  <sheetData>
    <row r="1" ht="33" customHeight="1" spans="1:3">
      <c r="A1" s="146" t="s">
        <v>2641</v>
      </c>
      <c r="B1" s="147"/>
      <c r="C1" s="147"/>
    </row>
    <row r="2" ht="33" customHeight="1" spans="1:3">
      <c r="A2" s="148"/>
      <c r="B2" s="148"/>
      <c r="C2" s="149" t="s">
        <v>2266</v>
      </c>
    </row>
    <row r="3" ht="33" customHeight="1" spans="1:3">
      <c r="A3" s="150" t="s">
        <v>764</v>
      </c>
      <c r="B3" s="150" t="s">
        <v>2267</v>
      </c>
      <c r="C3" s="150" t="s">
        <v>2268</v>
      </c>
    </row>
    <row r="4" ht="33" customHeight="1" spans="1:3">
      <c r="A4" s="151" t="s">
        <v>2642</v>
      </c>
      <c r="B4" s="152"/>
      <c r="C4" s="153" t="s">
        <v>2643</v>
      </c>
    </row>
    <row r="5" ht="33" customHeight="1" spans="1:3">
      <c r="A5" s="151" t="s">
        <v>2644</v>
      </c>
      <c r="B5" s="154"/>
      <c r="C5" s="155" t="s">
        <v>2643</v>
      </c>
    </row>
    <row r="6" ht="33" customHeight="1" spans="1:3">
      <c r="A6" s="151" t="s">
        <v>2273</v>
      </c>
      <c r="B6" s="154"/>
      <c r="C6" s="155"/>
    </row>
    <row r="7" ht="33" customHeight="1" spans="1:3">
      <c r="A7" s="151" t="s">
        <v>2645</v>
      </c>
      <c r="B7" s="154"/>
      <c r="C7" s="155" t="s">
        <v>2643</v>
      </c>
    </row>
    <row r="8" ht="33" customHeight="1" spans="1:3">
      <c r="A8" s="156" t="s">
        <v>2646</v>
      </c>
      <c r="B8" s="157"/>
      <c r="C8" s="162"/>
    </row>
    <row r="9" ht="33" customHeight="1" spans="1:3">
      <c r="A9" s="159" t="s">
        <v>2276</v>
      </c>
      <c r="B9" s="157"/>
      <c r="C9" s="162"/>
    </row>
    <row r="10" ht="33" customHeight="1" spans="1:3">
      <c r="A10" s="159" t="s">
        <v>2647</v>
      </c>
      <c r="B10" s="157"/>
      <c r="C10" s="162"/>
    </row>
    <row r="11" ht="33" customHeight="1" spans="1:3">
      <c r="A11" s="151" t="s">
        <v>2648</v>
      </c>
      <c r="B11" s="151"/>
      <c r="C11" s="162"/>
    </row>
    <row r="12" ht="33" customHeight="1" spans="1:3">
      <c r="A12" s="151" t="s">
        <v>2649</v>
      </c>
      <c r="B12" s="163"/>
      <c r="C12" s="162"/>
    </row>
    <row r="13" ht="33" customHeight="1" spans="1:3">
      <c r="A13" s="156" t="s">
        <v>2650</v>
      </c>
      <c r="B13" s="157"/>
      <c r="C13" s="162"/>
    </row>
    <row r="14" ht="26" customHeight="1" spans="1:3">
      <c r="A14" s="160" t="s">
        <v>2651</v>
      </c>
      <c r="B14" s="161"/>
      <c r="C14" s="158">
        <v>21.75</v>
      </c>
    </row>
  </sheetData>
  <pageMargins left="0.75" right="0.75" top="1" bottom="1" header="0.511805555555556" footer="0.511805555555556"/>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2"/>
  <sheetViews>
    <sheetView workbookViewId="0">
      <selection activeCell="B12" sqref="B12"/>
    </sheetView>
  </sheetViews>
  <sheetFormatPr defaultColWidth="7.875" defaultRowHeight="15.75" outlineLevelCol="2"/>
  <cols>
    <col min="1" max="1" width="44.25" style="145" customWidth="1"/>
    <col min="2" max="3" width="19.5" style="145" customWidth="1"/>
    <col min="4" max="4" width="8" style="145" customWidth="1"/>
    <col min="5" max="5" width="7.875" style="145" customWidth="1"/>
    <col min="6" max="6" width="8.5" style="145" hidden="1" customWidth="1"/>
    <col min="7" max="7" width="7.875" style="145" hidden="1" customWidth="1"/>
    <col min="8" max="255" width="7.875" style="145"/>
    <col min="256" max="256" width="35.75" style="145" customWidth="1"/>
    <col min="257" max="257" width="7.875" style="145" hidden="1" customWidth="1"/>
    <col min="258" max="259" width="12" style="145" customWidth="1"/>
    <col min="260" max="260" width="8" style="145" customWidth="1"/>
    <col min="261" max="261" width="7.875" style="145" customWidth="1"/>
    <col min="262" max="263" width="7.875" style="145" hidden="1" customWidth="1"/>
    <col min="264" max="511" width="7.875" style="145"/>
    <col min="512" max="512" width="35.75" style="145" customWidth="1"/>
    <col min="513" max="513" width="7.875" style="145" hidden="1" customWidth="1"/>
    <col min="514" max="515" width="12" style="145" customWidth="1"/>
    <col min="516" max="516" width="8" style="145" customWidth="1"/>
    <col min="517" max="517" width="7.875" style="145" customWidth="1"/>
    <col min="518" max="519" width="7.875" style="145" hidden="1" customWidth="1"/>
    <col min="520" max="767" width="7.875" style="145"/>
    <col min="768" max="768" width="35.75" style="145" customWidth="1"/>
    <col min="769" max="769" width="7.875" style="145" hidden="1" customWidth="1"/>
    <col min="770" max="771" width="12" style="145" customWidth="1"/>
    <col min="772" max="772" width="8" style="145" customWidth="1"/>
    <col min="773" max="773" width="7.875" style="145" customWidth="1"/>
    <col min="774" max="775" width="7.875" style="145" hidden="1" customWidth="1"/>
    <col min="776" max="1023" width="7.875" style="145"/>
    <col min="1024" max="1024" width="35.75" style="145" customWidth="1"/>
    <col min="1025" max="1025" width="7.875" style="145" hidden="1" customWidth="1"/>
    <col min="1026" max="1027" width="12" style="145" customWidth="1"/>
    <col min="1028" max="1028" width="8" style="145" customWidth="1"/>
    <col min="1029" max="1029" width="7.875" style="145" customWidth="1"/>
    <col min="1030" max="1031" width="7.875" style="145" hidden="1" customWidth="1"/>
    <col min="1032" max="1279" width="7.875" style="145"/>
    <col min="1280" max="1280" width="35.75" style="145" customWidth="1"/>
    <col min="1281" max="1281" width="7.875" style="145" hidden="1" customWidth="1"/>
    <col min="1282" max="1283" width="12" style="145" customWidth="1"/>
    <col min="1284" max="1284" width="8" style="145" customWidth="1"/>
    <col min="1285" max="1285" width="7.875" style="145" customWidth="1"/>
    <col min="1286" max="1287" width="7.875" style="145" hidden="1" customWidth="1"/>
    <col min="1288" max="1535" width="7.875" style="145"/>
    <col min="1536" max="1536" width="35.75" style="145" customWidth="1"/>
    <col min="1537" max="1537" width="7.875" style="145" hidden="1" customWidth="1"/>
    <col min="1538" max="1539" width="12" style="145" customWidth="1"/>
    <col min="1540" max="1540" width="8" style="145" customWidth="1"/>
    <col min="1541" max="1541" width="7.875" style="145" customWidth="1"/>
    <col min="1542" max="1543" width="7.875" style="145" hidden="1" customWidth="1"/>
    <col min="1544" max="1791" width="7.875" style="145"/>
    <col min="1792" max="1792" width="35.75" style="145" customWidth="1"/>
    <col min="1793" max="1793" width="7.875" style="145" hidden="1" customWidth="1"/>
    <col min="1794" max="1795" width="12" style="145" customWidth="1"/>
    <col min="1796" max="1796" width="8" style="145" customWidth="1"/>
    <col min="1797" max="1797" width="7.875" style="145" customWidth="1"/>
    <col min="1798" max="1799" width="7.875" style="145" hidden="1" customWidth="1"/>
    <col min="1800" max="2047" width="7.875" style="145"/>
    <col min="2048" max="2048" width="35.75" style="145" customWidth="1"/>
    <col min="2049" max="2049" width="7.875" style="145" hidden="1" customWidth="1"/>
    <col min="2050" max="2051" width="12" style="145" customWidth="1"/>
    <col min="2052" max="2052" width="8" style="145" customWidth="1"/>
    <col min="2053" max="2053" width="7.875" style="145" customWidth="1"/>
    <col min="2054" max="2055" width="7.875" style="145" hidden="1" customWidth="1"/>
    <col min="2056" max="2303" width="7.875" style="145"/>
    <col min="2304" max="2304" width="35.75" style="145" customWidth="1"/>
    <col min="2305" max="2305" width="7.875" style="145" hidden="1" customWidth="1"/>
    <col min="2306" max="2307" width="12" style="145" customWidth="1"/>
    <col min="2308" max="2308" width="8" style="145" customWidth="1"/>
    <col min="2309" max="2309" width="7.875" style="145" customWidth="1"/>
    <col min="2310" max="2311" width="7.875" style="145" hidden="1" customWidth="1"/>
    <col min="2312" max="2559" width="7.875" style="145"/>
    <col min="2560" max="2560" width="35.75" style="145" customWidth="1"/>
    <col min="2561" max="2561" width="7.875" style="145" hidden="1" customWidth="1"/>
    <col min="2562" max="2563" width="12" style="145" customWidth="1"/>
    <col min="2564" max="2564" width="8" style="145" customWidth="1"/>
    <col min="2565" max="2565" width="7.875" style="145" customWidth="1"/>
    <col min="2566" max="2567" width="7.875" style="145" hidden="1" customWidth="1"/>
    <col min="2568" max="2815" width="7.875" style="145"/>
    <col min="2816" max="2816" width="35.75" style="145" customWidth="1"/>
    <col min="2817" max="2817" width="7.875" style="145" hidden="1" customWidth="1"/>
    <col min="2818" max="2819" width="12" style="145" customWidth="1"/>
    <col min="2820" max="2820" width="8" style="145" customWidth="1"/>
    <col min="2821" max="2821" width="7.875" style="145" customWidth="1"/>
    <col min="2822" max="2823" width="7.875" style="145" hidden="1" customWidth="1"/>
    <col min="2824" max="3071" width="7.875" style="145"/>
    <col min="3072" max="3072" width="35.75" style="145" customWidth="1"/>
    <col min="3073" max="3073" width="7.875" style="145" hidden="1" customWidth="1"/>
    <col min="3074" max="3075" width="12" style="145" customWidth="1"/>
    <col min="3076" max="3076" width="8" style="145" customWidth="1"/>
    <col min="3077" max="3077" width="7.875" style="145" customWidth="1"/>
    <col min="3078" max="3079" width="7.875" style="145" hidden="1" customWidth="1"/>
    <col min="3080" max="3327" width="7.875" style="145"/>
    <col min="3328" max="3328" width="35.75" style="145" customWidth="1"/>
    <col min="3329" max="3329" width="7.875" style="145" hidden="1" customWidth="1"/>
    <col min="3330" max="3331" width="12" style="145" customWidth="1"/>
    <col min="3332" max="3332" width="8" style="145" customWidth="1"/>
    <col min="3333" max="3333" width="7.875" style="145" customWidth="1"/>
    <col min="3334" max="3335" width="7.875" style="145" hidden="1" customWidth="1"/>
    <col min="3336" max="3583" width="7.875" style="145"/>
    <col min="3584" max="3584" width="35.75" style="145" customWidth="1"/>
    <col min="3585" max="3585" width="7.875" style="145" hidden="1" customWidth="1"/>
    <col min="3586" max="3587" width="12" style="145" customWidth="1"/>
    <col min="3588" max="3588" width="8" style="145" customWidth="1"/>
    <col min="3589" max="3589" width="7.875" style="145" customWidth="1"/>
    <col min="3590" max="3591" width="7.875" style="145" hidden="1" customWidth="1"/>
    <col min="3592" max="3839" width="7.875" style="145"/>
    <col min="3840" max="3840" width="35.75" style="145" customWidth="1"/>
    <col min="3841" max="3841" width="7.875" style="145" hidden="1" customWidth="1"/>
    <col min="3842" max="3843" width="12" style="145" customWidth="1"/>
    <col min="3844" max="3844" width="8" style="145" customWidth="1"/>
    <col min="3845" max="3845" width="7.875" style="145" customWidth="1"/>
    <col min="3846" max="3847" width="7.875" style="145" hidden="1" customWidth="1"/>
    <col min="3848" max="4095" width="7.875" style="145"/>
    <col min="4096" max="4096" width="35.75" style="145" customWidth="1"/>
    <col min="4097" max="4097" width="7.875" style="145" hidden="1" customWidth="1"/>
    <col min="4098" max="4099" width="12" style="145" customWidth="1"/>
    <col min="4100" max="4100" width="8" style="145" customWidth="1"/>
    <col min="4101" max="4101" width="7.875" style="145" customWidth="1"/>
    <col min="4102" max="4103" width="7.875" style="145" hidden="1" customWidth="1"/>
    <col min="4104" max="4351" width="7.875" style="145"/>
    <col min="4352" max="4352" width="35.75" style="145" customWidth="1"/>
    <col min="4353" max="4353" width="7.875" style="145" hidden="1" customWidth="1"/>
    <col min="4354" max="4355" width="12" style="145" customWidth="1"/>
    <col min="4356" max="4356" width="8" style="145" customWidth="1"/>
    <col min="4357" max="4357" width="7.875" style="145" customWidth="1"/>
    <col min="4358" max="4359" width="7.875" style="145" hidden="1" customWidth="1"/>
    <col min="4360" max="4607" width="7.875" style="145"/>
    <col min="4608" max="4608" width="35.75" style="145" customWidth="1"/>
    <col min="4609" max="4609" width="7.875" style="145" hidden="1" customWidth="1"/>
    <col min="4610" max="4611" width="12" style="145" customWidth="1"/>
    <col min="4612" max="4612" width="8" style="145" customWidth="1"/>
    <col min="4613" max="4613" width="7.875" style="145" customWidth="1"/>
    <col min="4614" max="4615" width="7.875" style="145" hidden="1" customWidth="1"/>
    <col min="4616" max="4863" width="7.875" style="145"/>
    <col min="4864" max="4864" width="35.75" style="145" customWidth="1"/>
    <col min="4865" max="4865" width="7.875" style="145" hidden="1" customWidth="1"/>
    <col min="4866" max="4867" width="12" style="145" customWidth="1"/>
    <col min="4868" max="4868" width="8" style="145" customWidth="1"/>
    <col min="4869" max="4869" width="7.875" style="145" customWidth="1"/>
    <col min="4870" max="4871" width="7.875" style="145" hidden="1" customWidth="1"/>
    <col min="4872" max="5119" width="7.875" style="145"/>
    <col min="5120" max="5120" width="35.75" style="145" customWidth="1"/>
    <col min="5121" max="5121" width="7.875" style="145" hidden="1" customWidth="1"/>
    <col min="5122" max="5123" width="12" style="145" customWidth="1"/>
    <col min="5124" max="5124" width="8" style="145" customWidth="1"/>
    <col min="5125" max="5125" width="7.875" style="145" customWidth="1"/>
    <col min="5126" max="5127" width="7.875" style="145" hidden="1" customWidth="1"/>
    <col min="5128" max="5375" width="7.875" style="145"/>
    <col min="5376" max="5376" width="35.75" style="145" customWidth="1"/>
    <col min="5377" max="5377" width="7.875" style="145" hidden="1" customWidth="1"/>
    <col min="5378" max="5379" width="12" style="145" customWidth="1"/>
    <col min="5380" max="5380" width="8" style="145" customWidth="1"/>
    <col min="5381" max="5381" width="7.875" style="145" customWidth="1"/>
    <col min="5382" max="5383" width="7.875" style="145" hidden="1" customWidth="1"/>
    <col min="5384" max="5631" width="7.875" style="145"/>
    <col min="5632" max="5632" width="35.75" style="145" customWidth="1"/>
    <col min="5633" max="5633" width="7.875" style="145" hidden="1" customWidth="1"/>
    <col min="5634" max="5635" width="12" style="145" customWidth="1"/>
    <col min="5636" max="5636" width="8" style="145" customWidth="1"/>
    <col min="5637" max="5637" width="7.875" style="145" customWidth="1"/>
    <col min="5638" max="5639" width="7.875" style="145" hidden="1" customWidth="1"/>
    <col min="5640" max="5887" width="7.875" style="145"/>
    <col min="5888" max="5888" width="35.75" style="145" customWidth="1"/>
    <col min="5889" max="5889" width="7.875" style="145" hidden="1" customWidth="1"/>
    <col min="5890" max="5891" width="12" style="145" customWidth="1"/>
    <col min="5892" max="5892" width="8" style="145" customWidth="1"/>
    <col min="5893" max="5893" width="7.875" style="145" customWidth="1"/>
    <col min="5894" max="5895" width="7.875" style="145" hidden="1" customWidth="1"/>
    <col min="5896" max="6143" width="7.875" style="145"/>
    <col min="6144" max="6144" width="35.75" style="145" customWidth="1"/>
    <col min="6145" max="6145" width="7.875" style="145" hidden="1" customWidth="1"/>
    <col min="6146" max="6147" width="12" style="145" customWidth="1"/>
    <col min="6148" max="6148" width="8" style="145" customWidth="1"/>
    <col min="6149" max="6149" width="7.875" style="145" customWidth="1"/>
    <col min="6150" max="6151" width="7.875" style="145" hidden="1" customWidth="1"/>
    <col min="6152" max="6399" width="7.875" style="145"/>
    <col min="6400" max="6400" width="35.75" style="145" customWidth="1"/>
    <col min="6401" max="6401" width="7.875" style="145" hidden="1" customWidth="1"/>
    <col min="6402" max="6403" width="12" style="145" customWidth="1"/>
    <col min="6404" max="6404" width="8" style="145" customWidth="1"/>
    <col min="6405" max="6405" width="7.875" style="145" customWidth="1"/>
    <col min="6406" max="6407" width="7.875" style="145" hidden="1" customWidth="1"/>
    <col min="6408" max="6655" width="7.875" style="145"/>
    <col min="6656" max="6656" width="35.75" style="145" customWidth="1"/>
    <col min="6657" max="6657" width="7.875" style="145" hidden="1" customWidth="1"/>
    <col min="6658" max="6659" width="12" style="145" customWidth="1"/>
    <col min="6660" max="6660" width="8" style="145" customWidth="1"/>
    <col min="6661" max="6661" width="7.875" style="145" customWidth="1"/>
    <col min="6662" max="6663" width="7.875" style="145" hidden="1" customWidth="1"/>
    <col min="6664" max="6911" width="7.875" style="145"/>
    <col min="6912" max="6912" width="35.75" style="145" customWidth="1"/>
    <col min="6913" max="6913" width="7.875" style="145" hidden="1" customWidth="1"/>
    <col min="6914" max="6915" width="12" style="145" customWidth="1"/>
    <col min="6916" max="6916" width="8" style="145" customWidth="1"/>
    <col min="6917" max="6917" width="7.875" style="145" customWidth="1"/>
    <col min="6918" max="6919" width="7.875" style="145" hidden="1" customWidth="1"/>
    <col min="6920" max="7167" width="7.875" style="145"/>
    <col min="7168" max="7168" width="35.75" style="145" customWidth="1"/>
    <col min="7169" max="7169" width="7.875" style="145" hidden="1" customWidth="1"/>
    <col min="7170" max="7171" width="12" style="145" customWidth="1"/>
    <col min="7172" max="7172" width="8" style="145" customWidth="1"/>
    <col min="7173" max="7173" width="7.875" style="145" customWidth="1"/>
    <col min="7174" max="7175" width="7.875" style="145" hidden="1" customWidth="1"/>
    <col min="7176" max="7423" width="7.875" style="145"/>
    <col min="7424" max="7424" width="35.75" style="145" customWidth="1"/>
    <col min="7425" max="7425" width="7.875" style="145" hidden="1" customWidth="1"/>
    <col min="7426" max="7427" width="12" style="145" customWidth="1"/>
    <col min="7428" max="7428" width="8" style="145" customWidth="1"/>
    <col min="7429" max="7429" width="7.875" style="145" customWidth="1"/>
    <col min="7430" max="7431" width="7.875" style="145" hidden="1" customWidth="1"/>
    <col min="7432" max="7679" width="7.875" style="145"/>
    <col min="7680" max="7680" width="35.75" style="145" customWidth="1"/>
    <col min="7681" max="7681" width="7.875" style="145" hidden="1" customWidth="1"/>
    <col min="7682" max="7683" width="12" style="145" customWidth="1"/>
    <col min="7684" max="7684" width="8" style="145" customWidth="1"/>
    <col min="7685" max="7685" width="7.875" style="145" customWidth="1"/>
    <col min="7686" max="7687" width="7.875" style="145" hidden="1" customWidth="1"/>
    <col min="7688" max="7935" width="7.875" style="145"/>
    <col min="7936" max="7936" width="35.75" style="145" customWidth="1"/>
    <col min="7937" max="7937" width="7.875" style="145" hidden="1" customWidth="1"/>
    <col min="7938" max="7939" width="12" style="145" customWidth="1"/>
    <col min="7940" max="7940" width="8" style="145" customWidth="1"/>
    <col min="7941" max="7941" width="7.875" style="145" customWidth="1"/>
    <col min="7942" max="7943" width="7.875" style="145" hidden="1" customWidth="1"/>
    <col min="7944" max="8191" width="7.875" style="145"/>
    <col min="8192" max="8192" width="35.75" style="145" customWidth="1"/>
    <col min="8193" max="8193" width="7.875" style="145" hidden="1" customWidth="1"/>
    <col min="8194" max="8195" width="12" style="145" customWidth="1"/>
    <col min="8196" max="8196" width="8" style="145" customWidth="1"/>
    <col min="8197" max="8197" width="7.875" style="145" customWidth="1"/>
    <col min="8198" max="8199" width="7.875" style="145" hidden="1" customWidth="1"/>
    <col min="8200" max="8447" width="7.875" style="145"/>
    <col min="8448" max="8448" width="35.75" style="145" customWidth="1"/>
    <col min="8449" max="8449" width="7.875" style="145" hidden="1" customWidth="1"/>
    <col min="8450" max="8451" width="12" style="145" customWidth="1"/>
    <col min="8452" max="8452" width="8" style="145" customWidth="1"/>
    <col min="8453" max="8453" width="7.875" style="145" customWidth="1"/>
    <col min="8454" max="8455" width="7.875" style="145" hidden="1" customWidth="1"/>
    <col min="8456" max="8703" width="7.875" style="145"/>
    <col min="8704" max="8704" width="35.75" style="145" customWidth="1"/>
    <col min="8705" max="8705" width="7.875" style="145" hidden="1" customWidth="1"/>
    <col min="8706" max="8707" width="12" style="145" customWidth="1"/>
    <col min="8708" max="8708" width="8" style="145" customWidth="1"/>
    <col min="8709" max="8709" width="7.875" style="145" customWidth="1"/>
    <col min="8710" max="8711" width="7.875" style="145" hidden="1" customWidth="1"/>
    <col min="8712" max="8959" width="7.875" style="145"/>
    <col min="8960" max="8960" width="35.75" style="145" customWidth="1"/>
    <col min="8961" max="8961" width="7.875" style="145" hidden="1" customWidth="1"/>
    <col min="8962" max="8963" width="12" style="145" customWidth="1"/>
    <col min="8964" max="8964" width="8" style="145" customWidth="1"/>
    <col min="8965" max="8965" width="7.875" style="145" customWidth="1"/>
    <col min="8966" max="8967" width="7.875" style="145" hidden="1" customWidth="1"/>
    <col min="8968" max="9215" width="7.875" style="145"/>
    <col min="9216" max="9216" width="35.75" style="145" customWidth="1"/>
    <col min="9217" max="9217" width="7.875" style="145" hidden="1" customWidth="1"/>
    <col min="9218" max="9219" width="12" style="145" customWidth="1"/>
    <col min="9220" max="9220" width="8" style="145" customWidth="1"/>
    <col min="9221" max="9221" width="7.875" style="145" customWidth="1"/>
    <col min="9222" max="9223" width="7.875" style="145" hidden="1" customWidth="1"/>
    <col min="9224" max="9471" width="7.875" style="145"/>
    <col min="9472" max="9472" width="35.75" style="145" customWidth="1"/>
    <col min="9473" max="9473" width="7.875" style="145" hidden="1" customWidth="1"/>
    <col min="9474" max="9475" width="12" style="145" customWidth="1"/>
    <col min="9476" max="9476" width="8" style="145" customWidth="1"/>
    <col min="9477" max="9477" width="7.875" style="145" customWidth="1"/>
    <col min="9478" max="9479" width="7.875" style="145" hidden="1" customWidth="1"/>
    <col min="9480" max="9727" width="7.875" style="145"/>
    <col min="9728" max="9728" width="35.75" style="145" customWidth="1"/>
    <col min="9729" max="9729" width="7.875" style="145" hidden="1" customWidth="1"/>
    <col min="9730" max="9731" width="12" style="145" customWidth="1"/>
    <col min="9732" max="9732" width="8" style="145" customWidth="1"/>
    <col min="9733" max="9733" width="7.875" style="145" customWidth="1"/>
    <col min="9734" max="9735" width="7.875" style="145" hidden="1" customWidth="1"/>
    <col min="9736" max="9983" width="7.875" style="145"/>
    <col min="9984" max="9984" width="35.75" style="145" customWidth="1"/>
    <col min="9985" max="9985" width="7.875" style="145" hidden="1" customWidth="1"/>
    <col min="9986" max="9987" width="12" style="145" customWidth="1"/>
    <col min="9988" max="9988" width="8" style="145" customWidth="1"/>
    <col min="9989" max="9989" width="7.875" style="145" customWidth="1"/>
    <col min="9990" max="9991" width="7.875" style="145" hidden="1" customWidth="1"/>
    <col min="9992" max="10239" width="7.875" style="145"/>
    <col min="10240" max="10240" width="35.75" style="145" customWidth="1"/>
    <col min="10241" max="10241" width="7.875" style="145" hidden="1" customWidth="1"/>
    <col min="10242" max="10243" width="12" style="145" customWidth="1"/>
    <col min="10244" max="10244" width="8" style="145" customWidth="1"/>
    <col min="10245" max="10245" width="7.875" style="145" customWidth="1"/>
    <col min="10246" max="10247" width="7.875" style="145" hidden="1" customWidth="1"/>
    <col min="10248" max="10495" width="7.875" style="145"/>
    <col min="10496" max="10496" width="35.75" style="145" customWidth="1"/>
    <col min="10497" max="10497" width="7.875" style="145" hidden="1" customWidth="1"/>
    <col min="10498" max="10499" width="12" style="145" customWidth="1"/>
    <col min="10500" max="10500" width="8" style="145" customWidth="1"/>
    <col min="10501" max="10501" width="7.875" style="145" customWidth="1"/>
    <col min="10502" max="10503" width="7.875" style="145" hidden="1" customWidth="1"/>
    <col min="10504" max="10751" width="7.875" style="145"/>
    <col min="10752" max="10752" width="35.75" style="145" customWidth="1"/>
    <col min="10753" max="10753" width="7.875" style="145" hidden="1" customWidth="1"/>
    <col min="10754" max="10755" width="12" style="145" customWidth="1"/>
    <col min="10756" max="10756" width="8" style="145" customWidth="1"/>
    <col min="10757" max="10757" width="7.875" style="145" customWidth="1"/>
    <col min="10758" max="10759" width="7.875" style="145" hidden="1" customWidth="1"/>
    <col min="10760" max="11007" width="7.875" style="145"/>
    <col min="11008" max="11008" width="35.75" style="145" customWidth="1"/>
    <col min="11009" max="11009" width="7.875" style="145" hidden="1" customWidth="1"/>
    <col min="11010" max="11011" width="12" style="145" customWidth="1"/>
    <col min="11012" max="11012" width="8" style="145" customWidth="1"/>
    <col min="11013" max="11013" width="7.875" style="145" customWidth="1"/>
    <col min="11014" max="11015" width="7.875" style="145" hidden="1" customWidth="1"/>
    <col min="11016" max="11263" width="7.875" style="145"/>
    <col min="11264" max="11264" width="35.75" style="145" customWidth="1"/>
    <col min="11265" max="11265" width="7.875" style="145" hidden="1" customWidth="1"/>
    <col min="11266" max="11267" width="12" style="145" customWidth="1"/>
    <col min="11268" max="11268" width="8" style="145" customWidth="1"/>
    <col min="11269" max="11269" width="7.875" style="145" customWidth="1"/>
    <col min="11270" max="11271" width="7.875" style="145" hidden="1" customWidth="1"/>
    <col min="11272" max="11519" width="7.875" style="145"/>
    <col min="11520" max="11520" width="35.75" style="145" customWidth="1"/>
    <col min="11521" max="11521" width="7.875" style="145" hidden="1" customWidth="1"/>
    <col min="11522" max="11523" width="12" style="145" customWidth="1"/>
    <col min="11524" max="11524" width="8" style="145" customWidth="1"/>
    <col min="11525" max="11525" width="7.875" style="145" customWidth="1"/>
    <col min="11526" max="11527" width="7.875" style="145" hidden="1" customWidth="1"/>
    <col min="11528" max="11775" width="7.875" style="145"/>
    <col min="11776" max="11776" width="35.75" style="145" customWidth="1"/>
    <col min="11777" max="11777" width="7.875" style="145" hidden="1" customWidth="1"/>
    <col min="11778" max="11779" width="12" style="145" customWidth="1"/>
    <col min="11780" max="11780" width="8" style="145" customWidth="1"/>
    <col min="11781" max="11781" width="7.875" style="145" customWidth="1"/>
    <col min="11782" max="11783" width="7.875" style="145" hidden="1" customWidth="1"/>
    <col min="11784" max="12031" width="7.875" style="145"/>
    <col min="12032" max="12032" width="35.75" style="145" customWidth="1"/>
    <col min="12033" max="12033" width="7.875" style="145" hidden="1" customWidth="1"/>
    <col min="12034" max="12035" width="12" style="145" customWidth="1"/>
    <col min="12036" max="12036" width="8" style="145" customWidth="1"/>
    <col min="12037" max="12037" width="7.875" style="145" customWidth="1"/>
    <col min="12038" max="12039" width="7.875" style="145" hidden="1" customWidth="1"/>
    <col min="12040" max="12287" width="7.875" style="145"/>
    <col min="12288" max="12288" width="35.75" style="145" customWidth="1"/>
    <col min="12289" max="12289" width="7.875" style="145" hidden="1" customWidth="1"/>
    <col min="12290" max="12291" width="12" style="145" customWidth="1"/>
    <col min="12292" max="12292" width="8" style="145" customWidth="1"/>
    <col min="12293" max="12293" width="7.875" style="145" customWidth="1"/>
    <col min="12294" max="12295" width="7.875" style="145" hidden="1" customWidth="1"/>
    <col min="12296" max="12543" width="7.875" style="145"/>
    <col min="12544" max="12544" width="35.75" style="145" customWidth="1"/>
    <col min="12545" max="12545" width="7.875" style="145" hidden="1" customWidth="1"/>
    <col min="12546" max="12547" width="12" style="145" customWidth="1"/>
    <col min="12548" max="12548" width="8" style="145" customWidth="1"/>
    <col min="12549" max="12549" width="7.875" style="145" customWidth="1"/>
    <col min="12550" max="12551" width="7.875" style="145" hidden="1" customWidth="1"/>
    <col min="12552" max="12799" width="7.875" style="145"/>
    <col min="12800" max="12800" width="35.75" style="145" customWidth="1"/>
    <col min="12801" max="12801" width="7.875" style="145" hidden="1" customWidth="1"/>
    <col min="12802" max="12803" width="12" style="145" customWidth="1"/>
    <col min="12804" max="12804" width="8" style="145" customWidth="1"/>
    <col min="12805" max="12805" width="7.875" style="145" customWidth="1"/>
    <col min="12806" max="12807" width="7.875" style="145" hidden="1" customWidth="1"/>
    <col min="12808" max="13055" width="7.875" style="145"/>
    <col min="13056" max="13056" width="35.75" style="145" customWidth="1"/>
    <col min="13057" max="13057" width="7.875" style="145" hidden="1" customWidth="1"/>
    <col min="13058" max="13059" width="12" style="145" customWidth="1"/>
    <col min="13060" max="13060" width="8" style="145" customWidth="1"/>
    <col min="13061" max="13061" width="7.875" style="145" customWidth="1"/>
    <col min="13062" max="13063" width="7.875" style="145" hidden="1" customWidth="1"/>
    <col min="13064" max="13311" width="7.875" style="145"/>
    <col min="13312" max="13312" width="35.75" style="145" customWidth="1"/>
    <col min="13313" max="13313" width="7.875" style="145" hidden="1" customWidth="1"/>
    <col min="13314" max="13315" width="12" style="145" customWidth="1"/>
    <col min="13316" max="13316" width="8" style="145" customWidth="1"/>
    <col min="13317" max="13317" width="7.875" style="145" customWidth="1"/>
    <col min="13318" max="13319" width="7.875" style="145" hidden="1" customWidth="1"/>
    <col min="13320" max="13567" width="7.875" style="145"/>
    <col min="13568" max="13568" width="35.75" style="145" customWidth="1"/>
    <col min="13569" max="13569" width="7.875" style="145" hidden="1" customWidth="1"/>
    <col min="13570" max="13571" width="12" style="145" customWidth="1"/>
    <col min="13572" max="13572" width="8" style="145" customWidth="1"/>
    <col min="13573" max="13573" width="7.875" style="145" customWidth="1"/>
    <col min="13574" max="13575" width="7.875" style="145" hidden="1" customWidth="1"/>
    <col min="13576" max="13823" width="7.875" style="145"/>
    <col min="13824" max="13824" width="35.75" style="145" customWidth="1"/>
    <col min="13825" max="13825" width="7.875" style="145" hidden="1" customWidth="1"/>
    <col min="13826" max="13827" width="12" style="145" customWidth="1"/>
    <col min="13828" max="13828" width="8" style="145" customWidth="1"/>
    <col min="13829" max="13829" width="7.875" style="145" customWidth="1"/>
    <col min="13830" max="13831" width="7.875" style="145" hidden="1" customWidth="1"/>
    <col min="13832" max="14079" width="7.875" style="145"/>
    <col min="14080" max="14080" width="35.75" style="145" customWidth="1"/>
    <col min="14081" max="14081" width="7.875" style="145" hidden="1" customWidth="1"/>
    <col min="14082" max="14083" width="12" style="145" customWidth="1"/>
    <col min="14084" max="14084" width="8" style="145" customWidth="1"/>
    <col min="14085" max="14085" width="7.875" style="145" customWidth="1"/>
    <col min="14086" max="14087" width="7.875" style="145" hidden="1" customWidth="1"/>
    <col min="14088" max="14335" width="7.875" style="145"/>
    <col min="14336" max="14336" width="35.75" style="145" customWidth="1"/>
    <col min="14337" max="14337" width="7.875" style="145" hidden="1" customWidth="1"/>
    <col min="14338" max="14339" width="12" style="145" customWidth="1"/>
    <col min="14340" max="14340" width="8" style="145" customWidth="1"/>
    <col min="14341" max="14341" width="7.875" style="145" customWidth="1"/>
    <col min="14342" max="14343" width="7.875" style="145" hidden="1" customWidth="1"/>
    <col min="14344" max="14591" width="7.875" style="145"/>
    <col min="14592" max="14592" width="35.75" style="145" customWidth="1"/>
    <col min="14593" max="14593" width="7.875" style="145" hidden="1" customWidth="1"/>
    <col min="14594" max="14595" width="12" style="145" customWidth="1"/>
    <col min="14596" max="14596" width="8" style="145" customWidth="1"/>
    <col min="14597" max="14597" width="7.875" style="145" customWidth="1"/>
    <col min="14598" max="14599" width="7.875" style="145" hidden="1" customWidth="1"/>
    <col min="14600" max="14847" width="7.875" style="145"/>
    <col min="14848" max="14848" width="35.75" style="145" customWidth="1"/>
    <col min="14849" max="14849" width="7.875" style="145" hidden="1" customWidth="1"/>
    <col min="14850" max="14851" width="12" style="145" customWidth="1"/>
    <col min="14852" max="14852" width="8" style="145" customWidth="1"/>
    <col min="14853" max="14853" width="7.875" style="145" customWidth="1"/>
    <col min="14854" max="14855" width="7.875" style="145" hidden="1" customWidth="1"/>
    <col min="14856" max="15103" width="7.875" style="145"/>
    <col min="15104" max="15104" width="35.75" style="145" customWidth="1"/>
    <col min="15105" max="15105" width="7.875" style="145" hidden="1" customWidth="1"/>
    <col min="15106" max="15107" width="12" style="145" customWidth="1"/>
    <col min="15108" max="15108" width="8" style="145" customWidth="1"/>
    <col min="15109" max="15109" width="7.875" style="145" customWidth="1"/>
    <col min="15110" max="15111" width="7.875" style="145" hidden="1" customWidth="1"/>
    <col min="15112" max="15359" width="7.875" style="145"/>
    <col min="15360" max="15360" width="35.75" style="145" customWidth="1"/>
    <col min="15361" max="15361" width="7.875" style="145" hidden="1" customWidth="1"/>
    <col min="15362" max="15363" width="12" style="145" customWidth="1"/>
    <col min="15364" max="15364" width="8" style="145" customWidth="1"/>
    <col min="15365" max="15365" width="7.875" style="145" customWidth="1"/>
    <col min="15366" max="15367" width="7.875" style="145" hidden="1" customWidth="1"/>
    <col min="15368" max="15615" width="7.875" style="145"/>
    <col min="15616" max="15616" width="35.75" style="145" customWidth="1"/>
    <col min="15617" max="15617" width="7.875" style="145" hidden="1" customWidth="1"/>
    <col min="15618" max="15619" width="12" style="145" customWidth="1"/>
    <col min="15620" max="15620" width="8" style="145" customWidth="1"/>
    <col min="15621" max="15621" width="7.875" style="145" customWidth="1"/>
    <col min="15622" max="15623" width="7.875" style="145" hidden="1" customWidth="1"/>
    <col min="15624" max="15871" width="7.875" style="145"/>
    <col min="15872" max="15872" width="35.75" style="145" customWidth="1"/>
    <col min="15873" max="15873" width="7.875" style="145" hidden="1" customWidth="1"/>
    <col min="15874" max="15875" width="12" style="145" customWidth="1"/>
    <col min="15876" max="15876" width="8" style="145" customWidth="1"/>
    <col min="15877" max="15877" width="7.875" style="145" customWidth="1"/>
    <col min="15878" max="15879" width="7.875" style="145" hidden="1" customWidth="1"/>
    <col min="15880" max="16127" width="7.875" style="145"/>
    <col min="16128" max="16128" width="35.75" style="145" customWidth="1"/>
    <col min="16129" max="16129" width="7.875" style="145" hidden="1" customWidth="1"/>
    <col min="16130" max="16131" width="12" style="145" customWidth="1"/>
    <col min="16132" max="16132" width="8" style="145" customWidth="1"/>
    <col min="16133" max="16133" width="7.875" style="145" customWidth="1"/>
    <col min="16134" max="16135" width="7.875" style="145" hidden="1" customWidth="1"/>
    <col min="16136" max="16384" width="7.875" style="145"/>
  </cols>
  <sheetData>
    <row r="1" ht="23.25" spans="1:3">
      <c r="A1" s="146" t="s">
        <v>2652</v>
      </c>
      <c r="B1" s="147"/>
      <c r="C1" s="147"/>
    </row>
    <row r="2" spans="1:3">
      <c r="A2" s="148"/>
      <c r="B2" s="148"/>
      <c r="C2" s="149" t="s">
        <v>2266</v>
      </c>
    </row>
    <row r="3" ht="25" customHeight="1" spans="1:3">
      <c r="A3" s="150" t="s">
        <v>764</v>
      </c>
      <c r="B3" s="150" t="s">
        <v>2267</v>
      </c>
      <c r="C3" s="150" t="s">
        <v>2268</v>
      </c>
    </row>
    <row r="4" ht="25" customHeight="1" spans="1:3">
      <c r="A4" s="151" t="s">
        <v>2653</v>
      </c>
      <c r="B4" s="152"/>
      <c r="C4" s="153" t="s">
        <v>2654</v>
      </c>
    </row>
    <row r="5" ht="25" customHeight="1" spans="1:3">
      <c r="A5" s="151" t="s">
        <v>2655</v>
      </c>
      <c r="B5" s="154"/>
      <c r="C5" s="155" t="s">
        <v>2643</v>
      </c>
    </row>
    <row r="6" ht="25" customHeight="1" spans="1:3">
      <c r="A6" s="151" t="s">
        <v>2273</v>
      </c>
      <c r="B6" s="154"/>
      <c r="C6" s="155"/>
    </row>
    <row r="7" ht="25" customHeight="1" spans="1:3">
      <c r="A7" s="151" t="s">
        <v>2656</v>
      </c>
      <c r="B7" s="154"/>
      <c r="C7" s="155" t="s">
        <v>2643</v>
      </c>
    </row>
    <row r="8" ht="25" customHeight="1" spans="1:3">
      <c r="A8" s="156" t="s">
        <v>2657</v>
      </c>
      <c r="B8" s="157"/>
      <c r="C8" s="158">
        <v>12.65</v>
      </c>
    </row>
    <row r="9" ht="25" customHeight="1" spans="1:3">
      <c r="A9" s="159" t="s">
        <v>2276</v>
      </c>
      <c r="B9" s="157"/>
      <c r="C9" s="158"/>
    </row>
    <row r="10" ht="25" customHeight="1" spans="1:3">
      <c r="A10" s="159" t="s">
        <v>2647</v>
      </c>
      <c r="B10" s="157"/>
      <c r="C10" s="158">
        <v>12.65</v>
      </c>
    </row>
    <row r="11" ht="25" customHeight="1" spans="1:3">
      <c r="A11" s="151" t="s">
        <v>2658</v>
      </c>
      <c r="B11" s="151"/>
      <c r="C11" s="158">
        <v>12.96</v>
      </c>
    </row>
    <row r="12" ht="25" customHeight="1" spans="1:3">
      <c r="A12" s="160" t="s">
        <v>2659</v>
      </c>
      <c r="B12" s="161"/>
      <c r="C12" s="158">
        <v>19.53</v>
      </c>
    </row>
  </sheetData>
  <pageMargins left="0.75" right="0.75" top="1" bottom="1" header="0.511805555555556" footer="0.511805555555556"/>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B55"/>
  <sheetViews>
    <sheetView workbookViewId="0">
      <selection activeCell="A2" sqref="A2:B2"/>
    </sheetView>
  </sheetViews>
  <sheetFormatPr defaultColWidth="9" defaultRowHeight="15.75" outlineLevelCol="1"/>
  <cols>
    <col min="1" max="1" width="40.625" style="67" customWidth="1"/>
    <col min="2" max="2" width="33.25" style="68" customWidth="1"/>
    <col min="3" max="16384" width="9" style="67"/>
  </cols>
  <sheetData>
    <row r="1" ht="21" customHeight="1" spans="1:1">
      <c r="A1" s="63" t="s">
        <v>2660</v>
      </c>
    </row>
    <row r="2" ht="24.75" customHeight="1" spans="1:2">
      <c r="A2" s="69" t="s">
        <v>2661</v>
      </c>
      <c r="B2" s="69"/>
    </row>
    <row r="3" s="63" customFormat="1" ht="24" customHeight="1" spans="2:2">
      <c r="B3" s="71" t="s">
        <v>763</v>
      </c>
    </row>
    <row r="4" s="140" customFormat="1" ht="51" customHeight="1" spans="1:2">
      <c r="A4" s="141" t="s">
        <v>764</v>
      </c>
      <c r="B4" s="142" t="s">
        <v>5</v>
      </c>
    </row>
    <row r="5" spans="1:2">
      <c r="A5" s="130" t="s">
        <v>2662</v>
      </c>
      <c r="B5" s="143">
        <v>0</v>
      </c>
    </row>
    <row r="6" spans="1:2">
      <c r="A6" s="144" t="s">
        <v>339</v>
      </c>
      <c r="B6" s="143">
        <v>0</v>
      </c>
    </row>
    <row r="7" spans="1:2">
      <c r="A7" s="144" t="s">
        <v>687</v>
      </c>
      <c r="B7" s="143">
        <v>0</v>
      </c>
    </row>
    <row r="8" spans="1:2">
      <c r="A8" s="144" t="s">
        <v>688</v>
      </c>
      <c r="B8" s="143">
        <v>0</v>
      </c>
    </row>
    <row r="9" spans="1:2">
      <c r="A9" s="139" t="s">
        <v>2663</v>
      </c>
      <c r="B9" s="143">
        <v>0</v>
      </c>
    </row>
    <row r="10" spans="1:2">
      <c r="A10" s="139" t="s">
        <v>2664</v>
      </c>
      <c r="B10" s="143">
        <v>0</v>
      </c>
    </row>
    <row r="11" spans="1:2">
      <c r="A11" s="139" t="s">
        <v>2665</v>
      </c>
      <c r="B11" s="143">
        <v>0</v>
      </c>
    </row>
    <row r="12" spans="1:2">
      <c r="A12" s="139" t="s">
        <v>2666</v>
      </c>
      <c r="B12" s="143">
        <v>0</v>
      </c>
    </row>
    <row r="13" spans="1:2">
      <c r="A13" s="139" t="s">
        <v>2667</v>
      </c>
      <c r="B13" s="143">
        <v>0</v>
      </c>
    </row>
    <row r="14" spans="1:2">
      <c r="A14" s="139" t="s">
        <v>2668</v>
      </c>
      <c r="B14" s="143">
        <v>0</v>
      </c>
    </row>
    <row r="15" spans="1:2">
      <c r="A15" s="139" t="s">
        <v>2669</v>
      </c>
      <c r="B15" s="143">
        <v>0</v>
      </c>
    </row>
    <row r="16" spans="1:2">
      <c r="A16" s="139" t="s">
        <v>2670</v>
      </c>
      <c r="B16" s="143">
        <v>0</v>
      </c>
    </row>
    <row r="17" spans="1:2">
      <c r="A17" s="139" t="s">
        <v>2671</v>
      </c>
      <c r="B17" s="143">
        <v>0</v>
      </c>
    </row>
    <row r="18" spans="1:2">
      <c r="A18" s="139" t="s">
        <v>2672</v>
      </c>
      <c r="B18" s="143">
        <v>0</v>
      </c>
    </row>
    <row r="19" spans="1:2">
      <c r="A19" s="139" t="s">
        <v>2673</v>
      </c>
      <c r="B19" s="143">
        <v>0</v>
      </c>
    </row>
    <row r="20" spans="1:2">
      <c r="A20" s="139" t="s">
        <v>2674</v>
      </c>
      <c r="B20" s="143">
        <v>0</v>
      </c>
    </row>
    <row r="21" spans="1:2">
      <c r="A21" s="139" t="s">
        <v>2675</v>
      </c>
      <c r="B21" s="143">
        <v>0</v>
      </c>
    </row>
    <row r="22" spans="1:2">
      <c r="A22" s="139" t="s">
        <v>2676</v>
      </c>
      <c r="B22" s="143">
        <v>0</v>
      </c>
    </row>
    <row r="23" spans="1:2">
      <c r="A23" s="139" t="s">
        <v>2677</v>
      </c>
      <c r="B23" s="143">
        <v>0</v>
      </c>
    </row>
    <row r="24" spans="1:2">
      <c r="A24" s="139" t="s">
        <v>2678</v>
      </c>
      <c r="B24" s="143">
        <v>0</v>
      </c>
    </row>
    <row r="25" spans="1:2">
      <c r="A25" s="139" t="s">
        <v>2679</v>
      </c>
      <c r="B25" s="143">
        <v>0</v>
      </c>
    </row>
    <row r="26" spans="1:2">
      <c r="A26" s="139" t="s">
        <v>2680</v>
      </c>
      <c r="B26" s="143">
        <v>0</v>
      </c>
    </row>
    <row r="27" spans="1:2">
      <c r="A27" s="139" t="s">
        <v>2681</v>
      </c>
      <c r="B27" s="143">
        <v>0</v>
      </c>
    </row>
    <row r="28" spans="1:2">
      <c r="A28" s="139" t="s">
        <v>2682</v>
      </c>
      <c r="B28" s="143">
        <v>0</v>
      </c>
    </row>
    <row r="29" spans="1:2">
      <c r="A29" s="139" t="s">
        <v>2683</v>
      </c>
      <c r="B29" s="143">
        <v>0</v>
      </c>
    </row>
    <row r="30" spans="1:2">
      <c r="A30" s="139" t="s">
        <v>2684</v>
      </c>
      <c r="B30" s="143">
        <v>0</v>
      </c>
    </row>
    <row r="31" spans="1:2">
      <c r="A31" s="139" t="s">
        <v>2685</v>
      </c>
      <c r="B31" s="143">
        <v>0</v>
      </c>
    </row>
    <row r="32" spans="1:2">
      <c r="A32" s="139" t="s">
        <v>2686</v>
      </c>
      <c r="B32" s="143">
        <v>0</v>
      </c>
    </row>
    <row r="33" spans="1:2">
      <c r="A33" s="139" t="s">
        <v>2687</v>
      </c>
      <c r="B33" s="143">
        <v>0</v>
      </c>
    </row>
    <row r="34" spans="1:2">
      <c r="A34" s="139" t="s">
        <v>2688</v>
      </c>
      <c r="B34" s="143">
        <v>0</v>
      </c>
    </row>
    <row r="35" spans="1:2">
      <c r="A35" s="139" t="s">
        <v>2689</v>
      </c>
      <c r="B35" s="143">
        <v>0</v>
      </c>
    </row>
    <row r="36" spans="1:2">
      <c r="A36" s="139" t="s">
        <v>2690</v>
      </c>
      <c r="B36" s="143">
        <v>0</v>
      </c>
    </row>
    <row r="37" spans="1:2">
      <c r="A37" s="139" t="s">
        <v>2691</v>
      </c>
      <c r="B37" s="143">
        <v>0</v>
      </c>
    </row>
    <row r="38" spans="1:2">
      <c r="A38" s="139" t="s">
        <v>690</v>
      </c>
      <c r="B38" s="143">
        <v>0</v>
      </c>
    </row>
    <row r="39" spans="1:2">
      <c r="A39" s="139" t="s">
        <v>2692</v>
      </c>
      <c r="B39" s="143">
        <v>0</v>
      </c>
    </row>
    <row r="40" spans="1:2">
      <c r="A40" s="144" t="s">
        <v>692</v>
      </c>
      <c r="B40" s="143">
        <v>0</v>
      </c>
    </row>
    <row r="41" spans="1:2">
      <c r="A41" s="139" t="s">
        <v>2693</v>
      </c>
      <c r="B41" s="143">
        <v>0</v>
      </c>
    </row>
    <row r="42" spans="1:2">
      <c r="A42" s="139" t="s">
        <v>2694</v>
      </c>
      <c r="B42" s="143">
        <v>0</v>
      </c>
    </row>
    <row r="43" spans="1:2">
      <c r="A43" s="139" t="s">
        <v>2695</v>
      </c>
      <c r="B43" s="143">
        <v>0</v>
      </c>
    </row>
    <row r="44" spans="1:2">
      <c r="A44" s="139" t="s">
        <v>2696</v>
      </c>
      <c r="B44" s="143">
        <v>0</v>
      </c>
    </row>
    <row r="45" spans="1:2">
      <c r="A45" s="144" t="s">
        <v>695</v>
      </c>
      <c r="B45" s="143">
        <v>0</v>
      </c>
    </row>
    <row r="46" spans="1:2">
      <c r="A46" s="139" t="s">
        <v>2697</v>
      </c>
      <c r="B46" s="143">
        <v>0</v>
      </c>
    </row>
    <row r="47" spans="1:2">
      <c r="A47" s="139" t="s">
        <v>2698</v>
      </c>
      <c r="B47" s="143">
        <v>0</v>
      </c>
    </row>
    <row r="48" spans="1:2">
      <c r="A48" s="139" t="s">
        <v>2699</v>
      </c>
      <c r="B48" s="143">
        <v>0</v>
      </c>
    </row>
    <row r="49" spans="1:2">
      <c r="A49" s="139" t="s">
        <v>2700</v>
      </c>
      <c r="B49" s="143">
        <v>0</v>
      </c>
    </row>
    <row r="50" spans="1:2">
      <c r="A50" s="139" t="s">
        <v>2701</v>
      </c>
      <c r="B50" s="143">
        <v>0</v>
      </c>
    </row>
    <row r="51" spans="1:2">
      <c r="A51" s="144" t="s">
        <v>697</v>
      </c>
      <c r="B51" s="143">
        <v>0</v>
      </c>
    </row>
    <row r="52" spans="1:2">
      <c r="A52" s="139" t="s">
        <v>2702</v>
      </c>
      <c r="B52" s="143">
        <v>0</v>
      </c>
    </row>
    <row r="53" spans="1:2">
      <c r="A53" s="139" t="s">
        <v>2703</v>
      </c>
      <c r="B53" s="143">
        <v>0</v>
      </c>
    </row>
    <row r="54" spans="1:2">
      <c r="A54" s="139" t="s">
        <v>2704</v>
      </c>
      <c r="B54" s="143">
        <v>0</v>
      </c>
    </row>
    <row r="55" spans="1:2">
      <c r="A55" s="144" t="s">
        <v>2705</v>
      </c>
      <c r="B55" s="143">
        <v>0</v>
      </c>
    </row>
  </sheetData>
  <mergeCells count="1">
    <mergeCell ref="A2:B2"/>
  </mergeCells>
  <printOptions horizontalCentered="1"/>
  <pageMargins left="0.91875" right="0.747916666666667" top="0.984027777777778" bottom="0.984027777777778" header="0.511805555555556" footer="0.511805555555556"/>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X19"/>
  <sheetViews>
    <sheetView workbookViewId="0">
      <selection activeCell="A2" sqref="A2:B2"/>
    </sheetView>
  </sheetViews>
  <sheetFormatPr defaultColWidth="7" defaultRowHeight="15"/>
  <cols>
    <col min="1" max="1" width="35.125" style="4" customWidth="1"/>
    <col min="2" max="2" width="29.625" style="46" customWidth="1"/>
    <col min="3" max="3" width="10.375" style="1" hidden="1" customWidth="1"/>
    <col min="4" max="4" width="9.625" style="6" hidden="1" customWidth="1"/>
    <col min="5" max="5" width="8.125" style="6" hidden="1" customWidth="1"/>
    <col min="6" max="6" width="9.625" style="7" hidden="1" customWidth="1"/>
    <col min="7" max="7" width="17.5" style="7" hidden="1" customWidth="1"/>
    <col min="8" max="8" width="12.5" style="8" hidden="1" customWidth="1"/>
    <col min="9" max="9" width="7" style="9" hidden="1" customWidth="1"/>
    <col min="10" max="11" width="7" style="6" hidden="1" customWidth="1"/>
    <col min="12" max="12" width="13.875" style="6" hidden="1" customWidth="1"/>
    <col min="13" max="13" width="7.875" style="6" hidden="1" customWidth="1"/>
    <col min="14" max="14" width="9.5" style="6" hidden="1" customWidth="1"/>
    <col min="15" max="15" width="6.875" style="6" hidden="1" customWidth="1"/>
    <col min="16" max="16" width="9" style="6" hidden="1" customWidth="1"/>
    <col min="17" max="17" width="5.875" style="6" hidden="1" customWidth="1"/>
    <col min="18" max="18" width="5.25" style="6" hidden="1" customWidth="1"/>
    <col min="19" max="19" width="6.5" style="6" hidden="1" customWidth="1"/>
    <col min="20" max="21" width="7" style="6" hidden="1" customWidth="1"/>
    <col min="22" max="22" width="10.625" style="6" hidden="1" customWidth="1"/>
    <col min="23" max="23" width="10.5" style="6" hidden="1" customWidth="1"/>
    <col min="24" max="24" width="7" style="6" hidden="1" customWidth="1"/>
    <col min="25" max="16384" width="7" style="6"/>
  </cols>
  <sheetData>
    <row r="1" ht="29.25" customHeight="1" spans="1:1">
      <c r="A1" s="128" t="s">
        <v>2706</v>
      </c>
    </row>
    <row r="2" ht="28.5" customHeight="1" spans="1:8">
      <c r="A2" s="11" t="s">
        <v>2707</v>
      </c>
      <c r="B2" s="129"/>
      <c r="F2" s="6"/>
      <c r="G2" s="6"/>
      <c r="H2" s="6"/>
    </row>
    <row r="3" s="1" customFormat="1" ht="21.75" customHeight="1" spans="1:12">
      <c r="A3" s="4"/>
      <c r="B3" s="138" t="s">
        <v>763</v>
      </c>
      <c r="D3" s="1">
        <v>12.11</v>
      </c>
      <c r="F3" s="1">
        <v>12.22</v>
      </c>
      <c r="I3" s="46"/>
      <c r="L3" s="1">
        <v>1.2</v>
      </c>
    </row>
    <row r="4" ht="19.5" customHeight="1" spans="1:24">
      <c r="A4" s="130" t="s">
        <v>2355</v>
      </c>
      <c r="B4" s="130" t="s">
        <v>5</v>
      </c>
      <c r="P4" s="60"/>
      <c r="T4" s="61" t="s">
        <v>788</v>
      </c>
      <c r="U4" s="61" t="s">
        <v>789</v>
      </c>
      <c r="V4" s="62">
        <v>19998</v>
      </c>
      <c r="W4" s="6" t="e">
        <f t="shared" ref="W4:W6" si="0">B4-V4</f>
        <v>#VALUE!</v>
      </c>
      <c r="X4" s="6" t="e">
        <f t="shared" ref="X4:X6" si="1">T4-A4</f>
        <v>#VALUE!</v>
      </c>
    </row>
    <row r="5" ht="19.5" customHeight="1" spans="1:24">
      <c r="A5" s="131" t="s">
        <v>2708</v>
      </c>
      <c r="B5" s="133">
        <v>6022</v>
      </c>
      <c r="P5" s="60"/>
      <c r="T5" s="61" t="s">
        <v>791</v>
      </c>
      <c r="U5" s="61" t="s">
        <v>2709</v>
      </c>
      <c r="V5" s="62">
        <v>19998</v>
      </c>
      <c r="W5" s="6">
        <f>B5-V5</f>
        <v>-13976</v>
      </c>
      <c r="X5" s="6" t="e">
        <f>T5-A5</f>
        <v>#VALUE!</v>
      </c>
    </row>
    <row r="6" ht="19.5" customHeight="1" spans="1:24">
      <c r="A6" s="131" t="s">
        <v>2710</v>
      </c>
      <c r="B6" s="133">
        <v>0</v>
      </c>
      <c r="P6" s="60"/>
      <c r="T6" s="61" t="s">
        <v>794</v>
      </c>
      <c r="U6" s="61" t="s">
        <v>2360</v>
      </c>
      <c r="V6" s="62">
        <v>19998</v>
      </c>
      <c r="W6" s="6">
        <f>B6-V6</f>
        <v>-19998</v>
      </c>
      <c r="X6" s="6" t="e">
        <f>T6-A6</f>
        <v>#VALUE!</v>
      </c>
    </row>
    <row r="7" ht="19.5" customHeight="1" spans="1:16">
      <c r="A7" s="139" t="s">
        <v>2711</v>
      </c>
      <c r="B7" s="133">
        <v>0</v>
      </c>
      <c r="P7" s="60"/>
    </row>
    <row r="8" ht="19.5" customHeight="1" spans="1:16">
      <c r="A8" s="131" t="s">
        <v>2712</v>
      </c>
      <c r="B8" s="133">
        <v>0</v>
      </c>
      <c r="P8" s="60"/>
    </row>
    <row r="9" ht="19.5" customHeight="1" spans="1:16">
      <c r="A9" s="139" t="s">
        <v>2713</v>
      </c>
      <c r="B9" s="133">
        <v>0</v>
      </c>
      <c r="P9" s="60"/>
    </row>
    <row r="10" ht="19.5" customHeight="1" spans="1:16">
      <c r="A10" s="130" t="s">
        <v>2714</v>
      </c>
      <c r="B10" s="133">
        <v>6022</v>
      </c>
      <c r="P10" s="60"/>
    </row>
    <row r="11" ht="19.5" customHeight="1" spans="16:16">
      <c r="P11" s="60"/>
    </row>
    <row r="12" ht="19.5" customHeight="1" spans="16:16">
      <c r="P12" s="60"/>
    </row>
    <row r="13" ht="19.5" customHeight="1" spans="16:16">
      <c r="P13" s="60"/>
    </row>
    <row r="14" ht="19.5" customHeight="1" spans="16:16">
      <c r="P14" s="60"/>
    </row>
    <row r="15" ht="19.5" customHeight="1" spans="16:16">
      <c r="P15" s="60"/>
    </row>
    <row r="16" ht="19.5" customHeight="1" spans="16:16">
      <c r="P16" s="60"/>
    </row>
    <row r="17" ht="19.5" customHeight="1" spans="16:16">
      <c r="P17" s="60"/>
    </row>
    <row r="18" ht="19.5" customHeight="1" spans="16:16">
      <c r="P18" s="60"/>
    </row>
    <row r="19" ht="19.5" customHeight="1" spans="16:16">
      <c r="P19" s="60"/>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25"/>
  <sheetViews>
    <sheetView workbookViewId="0">
      <selection activeCell="A2" sqref="A2:B2"/>
    </sheetView>
  </sheetViews>
  <sheetFormatPr defaultColWidth="7" defaultRowHeight="15"/>
  <cols>
    <col min="1" max="1" width="35.125" style="4" customWidth="1"/>
    <col min="2" max="2" width="21.75" style="241" customWidth="1"/>
    <col min="3" max="3" width="10.375" style="1" hidden="1" customWidth="1"/>
    <col min="4" max="4" width="9.625" style="6" hidden="1" customWidth="1"/>
    <col min="5" max="5" width="8.125" style="6" hidden="1" customWidth="1"/>
    <col min="6" max="6" width="9.625" style="7" hidden="1" customWidth="1"/>
    <col min="7" max="7" width="17.5" style="7" hidden="1" customWidth="1"/>
    <col min="8" max="8" width="12.5" style="8" hidden="1" customWidth="1"/>
    <col min="9" max="9" width="7" style="9" hidden="1" customWidth="1"/>
    <col min="10" max="11" width="7" style="6" hidden="1" customWidth="1"/>
    <col min="12" max="12" width="13.875" style="6" hidden="1" customWidth="1"/>
    <col min="13" max="13" width="7.875" style="6" hidden="1" customWidth="1"/>
    <col min="14" max="14" width="9.5" style="6" hidden="1" customWidth="1"/>
    <col min="15" max="15" width="6.875" style="6" hidden="1" customWidth="1"/>
    <col min="16" max="16" width="9" style="6" hidden="1" customWidth="1"/>
    <col min="17" max="17" width="5.875" style="6" hidden="1" customWidth="1"/>
    <col min="18" max="18" width="5.25" style="6" hidden="1" customWidth="1"/>
    <col min="19" max="19" width="6.5" style="6" hidden="1" customWidth="1"/>
    <col min="20" max="21" width="7" style="6" hidden="1" customWidth="1"/>
    <col min="22" max="22" width="10.625" style="6" hidden="1" customWidth="1"/>
    <col min="23" max="23" width="10.5" style="6" hidden="1" customWidth="1"/>
    <col min="24" max="24" width="7" style="6" hidden="1" customWidth="1"/>
    <col min="25" max="16384" width="7" style="6"/>
  </cols>
  <sheetData>
    <row r="1" ht="29.25" customHeight="1" spans="1:1">
      <c r="A1" s="10" t="s">
        <v>761</v>
      </c>
    </row>
    <row r="2" ht="28.5" customHeight="1" spans="1:8">
      <c r="A2" s="11" t="s">
        <v>762</v>
      </c>
      <c r="B2" s="129"/>
      <c r="F2" s="6"/>
      <c r="G2" s="6"/>
      <c r="H2" s="6"/>
    </row>
    <row r="3" s="1" customFormat="1" ht="21.75" customHeight="1" spans="1:12">
      <c r="A3" s="4"/>
      <c r="B3" s="5" t="s">
        <v>763</v>
      </c>
      <c r="D3" s="1">
        <v>12.11</v>
      </c>
      <c r="F3" s="1">
        <v>12.22</v>
      </c>
      <c r="I3" s="46"/>
      <c r="L3" s="1">
        <v>1.2</v>
      </c>
    </row>
    <row r="4" s="1" customFormat="1" ht="39" customHeight="1" spans="1:14">
      <c r="A4" s="116" t="s">
        <v>764</v>
      </c>
      <c r="B4" s="248" t="s">
        <v>5</v>
      </c>
      <c r="F4" s="17" t="s">
        <v>765</v>
      </c>
      <c r="G4" s="17" t="s">
        <v>766</v>
      </c>
      <c r="H4" s="17" t="s">
        <v>767</v>
      </c>
      <c r="I4" s="46"/>
      <c r="L4" s="17" t="s">
        <v>765</v>
      </c>
      <c r="M4" s="47" t="s">
        <v>766</v>
      </c>
      <c r="N4" s="17" t="s">
        <v>767</v>
      </c>
    </row>
    <row r="5" s="246" customFormat="1" ht="22" customHeight="1" spans="1:24">
      <c r="A5" s="249" t="s">
        <v>768</v>
      </c>
      <c r="B5" s="250">
        <v>76486</v>
      </c>
      <c r="D5" s="246">
        <v>7616.62</v>
      </c>
      <c r="F5" s="28" t="s">
        <v>769</v>
      </c>
      <c r="G5" s="28" t="s">
        <v>770</v>
      </c>
      <c r="H5" s="28">
        <v>7616.62</v>
      </c>
      <c r="I5" s="246" t="e">
        <f>F5-#REF!</f>
        <v>#REF!</v>
      </c>
      <c r="J5" s="246">
        <f t="shared" ref="J5:J13" si="0">H5-B5</f>
        <v>-68869.38</v>
      </c>
      <c r="L5" s="28" t="s">
        <v>769</v>
      </c>
      <c r="M5" s="28" t="s">
        <v>770</v>
      </c>
      <c r="N5" s="28">
        <v>7749.58</v>
      </c>
      <c r="O5" s="246" t="e">
        <f>L5-#REF!</f>
        <v>#REF!</v>
      </c>
      <c r="P5" s="246">
        <f t="shared" ref="P5:P13" si="1">N5-B5</f>
        <v>-68736.42</v>
      </c>
      <c r="T5" s="55" t="s">
        <v>769</v>
      </c>
      <c r="U5" s="55" t="s">
        <v>770</v>
      </c>
      <c r="V5" s="55">
        <v>8475.47</v>
      </c>
      <c r="W5" s="246">
        <f t="shared" ref="W5:W13" si="2">B5-V5</f>
        <v>68010.53</v>
      </c>
      <c r="X5" s="246" t="e">
        <f>T5-#REF!</f>
        <v>#REF!</v>
      </c>
    </row>
    <row r="6" s="247" customFormat="1" ht="22" customHeight="1" spans="1:24">
      <c r="A6" s="249" t="s">
        <v>771</v>
      </c>
      <c r="B6" s="250">
        <v>24038</v>
      </c>
      <c r="D6" s="247">
        <v>3922.87</v>
      </c>
      <c r="F6" s="33" t="s">
        <v>772</v>
      </c>
      <c r="G6" s="33" t="s">
        <v>773</v>
      </c>
      <c r="H6" s="33">
        <v>3922.87</v>
      </c>
      <c r="I6" s="247" t="e">
        <f>F6-#REF!</f>
        <v>#REF!</v>
      </c>
      <c r="J6" s="247">
        <f>H6-B6</f>
        <v>-20115.13</v>
      </c>
      <c r="K6" s="247">
        <v>750</v>
      </c>
      <c r="L6" s="33" t="s">
        <v>772</v>
      </c>
      <c r="M6" s="33" t="s">
        <v>773</v>
      </c>
      <c r="N6" s="33">
        <v>4041.81</v>
      </c>
      <c r="O6" s="247" t="e">
        <f>L6-#REF!</f>
        <v>#REF!</v>
      </c>
      <c r="P6" s="247">
        <f>N6-B6</f>
        <v>-19996.19</v>
      </c>
      <c r="T6" s="57" t="s">
        <v>772</v>
      </c>
      <c r="U6" s="57" t="s">
        <v>773</v>
      </c>
      <c r="V6" s="57">
        <v>4680.94</v>
      </c>
      <c r="W6" s="247">
        <f>B6-V6</f>
        <v>19357.06</v>
      </c>
      <c r="X6" s="247" t="e">
        <f>T6-#REF!</f>
        <v>#REF!</v>
      </c>
    </row>
    <row r="7" s="1" customFormat="1" ht="22" customHeight="1" spans="1:24">
      <c r="A7" s="249" t="s">
        <v>774</v>
      </c>
      <c r="B7" s="250">
        <v>130237</v>
      </c>
      <c r="C7" s="37"/>
      <c r="D7" s="37">
        <v>135.6</v>
      </c>
      <c r="F7" s="23" t="s">
        <v>775</v>
      </c>
      <c r="G7" s="23" t="s">
        <v>776</v>
      </c>
      <c r="H7" s="48">
        <v>135.6</v>
      </c>
      <c r="I7" s="46" t="e">
        <f>F7-#REF!</f>
        <v>#REF!</v>
      </c>
      <c r="J7" s="21">
        <f>H7-B7</f>
        <v>-130101.4</v>
      </c>
      <c r="K7" s="21"/>
      <c r="L7" s="23" t="s">
        <v>775</v>
      </c>
      <c r="M7" s="23" t="s">
        <v>776</v>
      </c>
      <c r="N7" s="48">
        <v>135.6</v>
      </c>
      <c r="O7" s="46" t="e">
        <f>L7-#REF!</f>
        <v>#REF!</v>
      </c>
      <c r="P7" s="21">
        <f>N7-B7</f>
        <v>-130101.4</v>
      </c>
      <c r="T7" s="53" t="s">
        <v>775</v>
      </c>
      <c r="U7" s="53" t="s">
        <v>776</v>
      </c>
      <c r="V7" s="54">
        <v>135.6</v>
      </c>
      <c r="W7" s="1">
        <f>B7-V7</f>
        <v>130101.4</v>
      </c>
      <c r="X7" s="1" t="e">
        <f>T7-#REF!</f>
        <v>#REF!</v>
      </c>
    </row>
    <row r="8" s="1" customFormat="1" ht="22" customHeight="1" spans="1:24">
      <c r="A8" s="249" t="s">
        <v>777</v>
      </c>
      <c r="B8" s="250">
        <v>1746</v>
      </c>
      <c r="C8" s="21">
        <v>105429</v>
      </c>
      <c r="D8" s="22">
        <v>595734.14</v>
      </c>
      <c r="E8" s="1">
        <f>104401+13602</f>
        <v>118003</v>
      </c>
      <c r="F8" s="23" t="s">
        <v>778</v>
      </c>
      <c r="G8" s="23" t="s">
        <v>779</v>
      </c>
      <c r="H8" s="48">
        <v>596221.15</v>
      </c>
      <c r="I8" s="46" t="e">
        <f>F8-#REF!</f>
        <v>#REF!</v>
      </c>
      <c r="J8" s="21">
        <f>H8-B8</f>
        <v>594475.15</v>
      </c>
      <c r="K8" s="21">
        <v>75943</v>
      </c>
      <c r="L8" s="23" t="s">
        <v>778</v>
      </c>
      <c r="M8" s="23" t="s">
        <v>779</v>
      </c>
      <c r="N8" s="48">
        <v>643048.95</v>
      </c>
      <c r="O8" s="46" t="e">
        <f>L8-#REF!</f>
        <v>#REF!</v>
      </c>
      <c r="P8" s="21">
        <f>N8-B8</f>
        <v>641302.95</v>
      </c>
      <c r="R8" s="1">
        <v>717759</v>
      </c>
      <c r="T8" s="53" t="s">
        <v>778</v>
      </c>
      <c r="U8" s="53" t="s">
        <v>779</v>
      </c>
      <c r="V8" s="54">
        <v>659380.53</v>
      </c>
      <c r="W8" s="1">
        <f>B8-V8</f>
        <v>-657634.53</v>
      </c>
      <c r="X8" s="1" t="e">
        <f>T8-#REF!</f>
        <v>#REF!</v>
      </c>
    </row>
    <row r="9" s="1" customFormat="1" ht="22" customHeight="1" spans="1:24">
      <c r="A9" s="249" t="s">
        <v>780</v>
      </c>
      <c r="B9" s="250">
        <v>13809</v>
      </c>
      <c r="C9" s="21"/>
      <c r="D9" s="21">
        <v>7616.62</v>
      </c>
      <c r="F9" s="23" t="s">
        <v>769</v>
      </c>
      <c r="G9" s="23" t="s">
        <v>781</v>
      </c>
      <c r="H9" s="48">
        <v>7616.62</v>
      </c>
      <c r="I9" s="46" t="e">
        <f>F9-#REF!</f>
        <v>#REF!</v>
      </c>
      <c r="J9" s="21">
        <f>H9-B9</f>
        <v>-6192.38</v>
      </c>
      <c r="K9" s="21"/>
      <c r="L9" s="23" t="s">
        <v>769</v>
      </c>
      <c r="M9" s="23" t="s">
        <v>781</v>
      </c>
      <c r="N9" s="48">
        <v>7749.58</v>
      </c>
      <c r="O9" s="46" t="e">
        <f>L9-#REF!</f>
        <v>#REF!</v>
      </c>
      <c r="P9" s="21">
        <f>N9-B9</f>
        <v>-6059.42</v>
      </c>
      <c r="T9" s="53" t="s">
        <v>769</v>
      </c>
      <c r="U9" s="53" t="s">
        <v>781</v>
      </c>
      <c r="V9" s="54">
        <v>8475.47</v>
      </c>
      <c r="W9" s="1">
        <f>B9-V9</f>
        <v>5333.53</v>
      </c>
      <c r="X9" s="1" t="e">
        <f>T9-#REF!</f>
        <v>#REF!</v>
      </c>
    </row>
    <row r="10" s="1" customFormat="1" ht="22" customHeight="1" spans="1:22">
      <c r="A10" s="249" t="s">
        <v>782</v>
      </c>
      <c r="B10" s="250">
        <v>61590</v>
      </c>
      <c r="C10" s="21"/>
      <c r="D10" s="21"/>
      <c r="F10" s="23"/>
      <c r="G10" s="23"/>
      <c r="H10" s="48"/>
      <c r="I10" s="46"/>
      <c r="J10" s="21"/>
      <c r="K10" s="21"/>
      <c r="L10" s="23"/>
      <c r="M10" s="23"/>
      <c r="N10" s="48"/>
      <c r="O10" s="46"/>
      <c r="P10" s="21"/>
      <c r="T10" s="53"/>
      <c r="U10" s="53"/>
      <c r="V10" s="54"/>
    </row>
    <row r="11" s="1" customFormat="1" ht="22" customHeight="1" spans="1:24">
      <c r="A11" s="249" t="s">
        <v>783</v>
      </c>
      <c r="B11" s="250">
        <v>69032</v>
      </c>
      <c r="C11" s="21"/>
      <c r="D11" s="21">
        <v>3922.87</v>
      </c>
      <c r="F11" s="23" t="s">
        <v>772</v>
      </c>
      <c r="G11" s="23" t="s">
        <v>773</v>
      </c>
      <c r="H11" s="48">
        <v>3922.87</v>
      </c>
      <c r="I11" s="46" t="e">
        <f>F11-#REF!</f>
        <v>#REF!</v>
      </c>
      <c r="J11" s="21">
        <f t="shared" ref="J11:J13" si="3">H11-B11</f>
        <v>-65109.13</v>
      </c>
      <c r="K11" s="21">
        <v>750</v>
      </c>
      <c r="L11" s="23" t="s">
        <v>772</v>
      </c>
      <c r="M11" s="23" t="s">
        <v>773</v>
      </c>
      <c r="N11" s="48">
        <v>4041.81</v>
      </c>
      <c r="O11" s="46" t="e">
        <f>L11-#REF!</f>
        <v>#REF!</v>
      </c>
      <c r="P11" s="21">
        <f t="shared" ref="P11:P13" si="4">N11-B11</f>
        <v>-64990.19</v>
      </c>
      <c r="T11" s="53" t="s">
        <v>772</v>
      </c>
      <c r="U11" s="53" t="s">
        <v>773</v>
      </c>
      <c r="V11" s="54">
        <v>4680.94</v>
      </c>
      <c r="W11" s="1">
        <f t="shared" ref="W11:W13" si="5">B11-V11</f>
        <v>64351.06</v>
      </c>
      <c r="X11" s="1" t="e">
        <f>T11-#REF!</f>
        <v>#REF!</v>
      </c>
    </row>
    <row r="12" s="1" customFormat="1" ht="22" customHeight="1" spans="1:24">
      <c r="A12" s="249" t="s">
        <v>784</v>
      </c>
      <c r="B12" s="250">
        <v>66933</v>
      </c>
      <c r="C12" s="21"/>
      <c r="D12" s="21">
        <v>3922.87</v>
      </c>
      <c r="F12" s="23" t="s">
        <v>772</v>
      </c>
      <c r="G12" s="23" t="s">
        <v>773</v>
      </c>
      <c r="H12" s="48">
        <v>3922.87</v>
      </c>
      <c r="I12" s="46" t="e">
        <f>F12-#REF!</f>
        <v>#REF!</v>
      </c>
      <c r="J12" s="21">
        <f>H12-B12</f>
        <v>-63010.13</v>
      </c>
      <c r="K12" s="21">
        <v>750</v>
      </c>
      <c r="L12" s="23" t="s">
        <v>772</v>
      </c>
      <c r="M12" s="23" t="s">
        <v>773</v>
      </c>
      <c r="N12" s="48">
        <v>4041.81</v>
      </c>
      <c r="O12" s="46" t="e">
        <f>L12-#REF!</f>
        <v>#REF!</v>
      </c>
      <c r="P12" s="21">
        <f>N12-B12</f>
        <v>-62891.19</v>
      </c>
      <c r="T12" s="53" t="s">
        <v>772</v>
      </c>
      <c r="U12" s="53" t="s">
        <v>773</v>
      </c>
      <c r="V12" s="54">
        <v>4680.94</v>
      </c>
      <c r="W12" s="1">
        <f>B12-V12</f>
        <v>62252.06</v>
      </c>
      <c r="X12" s="1" t="e">
        <f>T12-#REF!</f>
        <v>#REF!</v>
      </c>
    </row>
    <row r="13" s="1" customFormat="1" ht="22" customHeight="1" spans="1:24">
      <c r="A13" s="249" t="s">
        <v>785</v>
      </c>
      <c r="B13" s="250">
        <v>33818</v>
      </c>
      <c r="C13" s="37"/>
      <c r="D13" s="37">
        <v>135.6</v>
      </c>
      <c r="F13" s="23" t="s">
        <v>775</v>
      </c>
      <c r="G13" s="23" t="s">
        <v>776</v>
      </c>
      <c r="H13" s="48">
        <v>135.6</v>
      </c>
      <c r="I13" s="46" t="e">
        <f>F13-#REF!</f>
        <v>#REF!</v>
      </c>
      <c r="J13" s="21">
        <f>H13-B13</f>
        <v>-33682.4</v>
      </c>
      <c r="K13" s="21"/>
      <c r="L13" s="23" t="s">
        <v>775</v>
      </c>
      <c r="M13" s="23" t="s">
        <v>776</v>
      </c>
      <c r="N13" s="48">
        <v>135.6</v>
      </c>
      <c r="O13" s="46" t="e">
        <f>L13-#REF!</f>
        <v>#REF!</v>
      </c>
      <c r="P13" s="21">
        <f>N13-B13</f>
        <v>-33682.4</v>
      </c>
      <c r="T13" s="53" t="s">
        <v>775</v>
      </c>
      <c r="U13" s="53" t="s">
        <v>776</v>
      </c>
      <c r="V13" s="54">
        <v>135.6</v>
      </c>
      <c r="W13" s="1">
        <f>B13-V13</f>
        <v>33682.4</v>
      </c>
      <c r="X13" s="1" t="e">
        <f>T13-#REF!</f>
        <v>#REF!</v>
      </c>
    </row>
    <row r="14" s="1" customFormat="1" ht="22" customHeight="1" spans="1:23">
      <c r="A14" s="249" t="s">
        <v>786</v>
      </c>
      <c r="B14" s="250">
        <v>48510</v>
      </c>
      <c r="F14" s="17" t="str">
        <f t="shared" ref="F14:H14" si="6">""</f>
        <v/>
      </c>
      <c r="G14" s="17" t="str">
        <f>""</f>
        <v/>
      </c>
      <c r="H14" s="17" t="str">
        <f>""</f>
        <v/>
      </c>
      <c r="I14" s="46"/>
      <c r="L14" s="17" t="str">
        <f t="shared" ref="L14:N14" si="7">""</f>
        <v/>
      </c>
      <c r="M14" s="47" t="str">
        <f>""</f>
        <v/>
      </c>
      <c r="N14" s="17" t="str">
        <f>""</f>
        <v/>
      </c>
      <c r="V14" s="59" t="e">
        <f>V15+#REF!+#REF!+#REF!+#REF!+#REF!+#REF!+#REF!+#REF!+#REF!+#REF!+#REF!+#REF!+#REF!+#REF!+#REF!+#REF!+#REF!+#REF!+#REF!+#REF!</f>
        <v>#REF!</v>
      </c>
      <c r="W14" s="59" t="e">
        <f>W15+#REF!+#REF!+#REF!+#REF!+#REF!+#REF!+#REF!+#REF!+#REF!+#REF!+#REF!+#REF!+#REF!+#REF!+#REF!+#REF!+#REF!+#REF!+#REF!+#REF!</f>
        <v>#REF!</v>
      </c>
    </row>
    <row r="15" ht="22" customHeight="1" spans="1:24">
      <c r="A15" s="249" t="s">
        <v>787</v>
      </c>
      <c r="B15" s="250">
        <v>29631</v>
      </c>
      <c r="P15" s="60"/>
      <c r="T15" s="61" t="s">
        <v>788</v>
      </c>
      <c r="U15" s="61" t="s">
        <v>789</v>
      </c>
      <c r="V15" s="62">
        <v>19998</v>
      </c>
      <c r="W15" s="6">
        <f t="shared" ref="W15:W17" si="8">B15-V15</f>
        <v>9633</v>
      </c>
      <c r="X15" s="6" t="e">
        <f t="shared" ref="X15:X17" si="9">T15-A25</f>
        <v>#VALUE!</v>
      </c>
    </row>
    <row r="16" ht="22" customHeight="1" spans="1:24">
      <c r="A16" s="249" t="s">
        <v>790</v>
      </c>
      <c r="B16" s="250">
        <v>20552</v>
      </c>
      <c r="P16" s="60"/>
      <c r="T16" s="61" t="s">
        <v>791</v>
      </c>
      <c r="U16" s="61" t="s">
        <v>792</v>
      </c>
      <c r="V16" s="62">
        <v>19998</v>
      </c>
      <c r="W16" s="6">
        <f>B16-V16</f>
        <v>554</v>
      </c>
      <c r="X16" s="6">
        <f>T16-A26</f>
        <v>23203</v>
      </c>
    </row>
    <row r="17" ht="22" customHeight="1" spans="1:24">
      <c r="A17" s="249" t="s">
        <v>793</v>
      </c>
      <c r="B17" s="250">
        <v>2660</v>
      </c>
      <c r="P17" s="60"/>
      <c r="T17" s="61" t="s">
        <v>794</v>
      </c>
      <c r="U17" s="61" t="s">
        <v>795</v>
      </c>
      <c r="V17" s="62">
        <v>19998</v>
      </c>
      <c r="W17" s="6">
        <f>B17-V17</f>
        <v>-17338</v>
      </c>
      <c r="X17" s="6">
        <f>T17-A27</f>
        <v>2320301</v>
      </c>
    </row>
    <row r="18" ht="22" customHeight="1" spans="1:16">
      <c r="A18" s="249" t="s">
        <v>796</v>
      </c>
      <c r="B18" s="250"/>
      <c r="P18" s="60"/>
    </row>
    <row r="19" ht="22" customHeight="1" spans="1:16">
      <c r="A19" s="249" t="s">
        <v>797</v>
      </c>
      <c r="B19" s="250">
        <v>5661</v>
      </c>
      <c r="P19" s="60"/>
    </row>
    <row r="20" ht="22" customHeight="1" spans="1:16">
      <c r="A20" s="249" t="s">
        <v>798</v>
      </c>
      <c r="B20" s="250">
        <v>4725</v>
      </c>
      <c r="P20" s="60"/>
    </row>
    <row r="21" ht="22" customHeight="1" spans="1:16">
      <c r="A21" s="249" t="s">
        <v>799</v>
      </c>
      <c r="B21" s="250">
        <v>2322</v>
      </c>
      <c r="P21" s="60"/>
    </row>
    <row r="22" ht="22" customHeight="1" spans="1:16">
      <c r="A22" s="249" t="s">
        <v>800</v>
      </c>
      <c r="B22" s="250">
        <v>1374</v>
      </c>
      <c r="P22" s="60"/>
    </row>
    <row r="23" ht="22" customHeight="1" spans="1:16">
      <c r="A23" s="249" t="s">
        <v>801</v>
      </c>
      <c r="B23" s="250">
        <v>6280</v>
      </c>
      <c r="P23" s="60"/>
    </row>
    <row r="24" ht="22" customHeight="1" spans="1:16">
      <c r="A24" s="251" t="s">
        <v>802</v>
      </c>
      <c r="B24" s="250">
        <v>254</v>
      </c>
      <c r="P24" s="60"/>
    </row>
    <row r="25" ht="22" customHeight="1" spans="1:2">
      <c r="A25" s="252" t="s">
        <v>803</v>
      </c>
      <c r="B25" s="253">
        <f>SUM(B5:B24)</f>
        <v>599658</v>
      </c>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Y36"/>
  <sheetViews>
    <sheetView workbookViewId="0">
      <selection activeCell="A2" sqref="A2:C2"/>
    </sheetView>
  </sheetViews>
  <sheetFormatPr defaultColWidth="7" defaultRowHeight="15"/>
  <cols>
    <col min="1" max="1" width="14.625" style="4" customWidth="1"/>
    <col min="2" max="2" width="46.625" style="1" customWidth="1"/>
    <col min="3" max="3" width="13" style="46" customWidth="1"/>
    <col min="4" max="4" width="10.375" style="1" hidden="1" customWidth="1"/>
    <col min="5" max="5" width="9.625" style="6" hidden="1" customWidth="1"/>
    <col min="6" max="6" width="8.125" style="6" hidden="1" customWidth="1"/>
    <col min="7" max="7" width="9.625" style="7" hidden="1" customWidth="1"/>
    <col min="8" max="8" width="17.5" style="7" hidden="1" customWidth="1"/>
    <col min="9" max="9" width="12.5" style="8" hidden="1" customWidth="1"/>
    <col min="10" max="10" width="7" style="9" hidden="1" customWidth="1"/>
    <col min="11" max="12" width="7" style="6" hidden="1" customWidth="1"/>
    <col min="13" max="13" width="13.875" style="6" hidden="1" customWidth="1"/>
    <col min="14" max="14" width="7.875" style="6" hidden="1" customWidth="1"/>
    <col min="15" max="15" width="9.5" style="6" hidden="1" customWidth="1"/>
    <col min="16" max="16" width="6.875" style="6" hidden="1" customWidth="1"/>
    <col min="17" max="17" width="9" style="6" hidden="1" customWidth="1"/>
    <col min="18" max="18" width="5.875" style="6" hidden="1" customWidth="1"/>
    <col min="19" max="19" width="5.25" style="6" hidden="1" customWidth="1"/>
    <col min="20" max="20" width="6.5" style="6" hidden="1" customWidth="1"/>
    <col min="21" max="22" width="7" style="6" hidden="1" customWidth="1"/>
    <col min="23" max="23" width="10.625" style="6" hidden="1" customWidth="1"/>
    <col min="24" max="24" width="10.5" style="6" hidden="1" customWidth="1"/>
    <col min="25" max="25" width="7" style="6" hidden="1" customWidth="1"/>
    <col min="26" max="16384" width="7" style="6"/>
  </cols>
  <sheetData>
    <row r="1" ht="23.25" customHeight="1" spans="1:1">
      <c r="A1" s="128" t="s">
        <v>2715</v>
      </c>
    </row>
    <row r="2" ht="22.5" spans="1:9">
      <c r="A2" s="11" t="s">
        <v>2716</v>
      </c>
      <c r="B2" s="12"/>
      <c r="C2" s="129"/>
      <c r="G2" s="6"/>
      <c r="H2" s="6"/>
      <c r="I2" s="6"/>
    </row>
    <row r="3" spans="3:13">
      <c r="C3" s="91" t="s">
        <v>2018</v>
      </c>
      <c r="E3" s="6">
        <v>12.11</v>
      </c>
      <c r="G3" s="6">
        <v>12.22</v>
      </c>
      <c r="H3" s="6"/>
      <c r="I3" s="6"/>
      <c r="M3" s="6">
        <v>1.2</v>
      </c>
    </row>
    <row r="4" ht="19.5" customHeight="1" spans="1:25">
      <c r="A4" s="130" t="s">
        <v>3</v>
      </c>
      <c r="B4" s="130" t="s">
        <v>2355</v>
      </c>
      <c r="C4" s="130" t="s">
        <v>5</v>
      </c>
      <c r="Q4" s="60"/>
      <c r="U4" s="61" t="s">
        <v>788</v>
      </c>
      <c r="V4" s="61" t="s">
        <v>789</v>
      </c>
      <c r="W4" s="62">
        <v>19998</v>
      </c>
      <c r="X4" s="6" t="e">
        <f t="shared" ref="X4:X6" si="0">C4-W4</f>
        <v>#VALUE!</v>
      </c>
      <c r="Y4" s="6" t="e">
        <f t="shared" ref="Y4:Y6" si="1">U4-A4</f>
        <v>#VALUE!</v>
      </c>
    </row>
    <row r="5" ht="19.5" customHeight="1" spans="1:25">
      <c r="A5" s="131" t="s">
        <v>2717</v>
      </c>
      <c r="B5" s="132" t="s">
        <v>2708</v>
      </c>
      <c r="C5" s="133">
        <f>C6+C9</f>
        <v>6022</v>
      </c>
      <c r="Q5" s="60"/>
      <c r="U5" s="61" t="s">
        <v>791</v>
      </c>
      <c r="V5" s="61" t="s">
        <v>2709</v>
      </c>
      <c r="W5" s="62">
        <v>19998</v>
      </c>
      <c r="X5" s="6">
        <f>C5-W5</f>
        <v>-13976</v>
      </c>
      <c r="Y5" s="6" t="e">
        <f>U5-A5</f>
        <v>#VALUE!</v>
      </c>
    </row>
    <row r="6" ht="19.5" customHeight="1" spans="1:25">
      <c r="A6" s="131">
        <v>208</v>
      </c>
      <c r="B6" s="134" t="s">
        <v>1227</v>
      </c>
      <c r="C6" s="133">
        <f>C7</f>
        <v>0</v>
      </c>
      <c r="Q6" s="60"/>
      <c r="U6" s="61" t="s">
        <v>794</v>
      </c>
      <c r="V6" s="61" t="s">
        <v>2360</v>
      </c>
      <c r="W6" s="62">
        <v>19998</v>
      </c>
      <c r="X6" s="6">
        <f>C6-W6</f>
        <v>-19998</v>
      </c>
      <c r="Y6" s="6">
        <f>U6-A6</f>
        <v>2320093</v>
      </c>
    </row>
    <row r="7" ht="19.5" customHeight="1" spans="1:17">
      <c r="A7" s="131">
        <v>20804</v>
      </c>
      <c r="B7" s="134" t="s">
        <v>1254</v>
      </c>
      <c r="C7" s="133">
        <f>C8</f>
        <v>0</v>
      </c>
      <c r="Q7" s="60"/>
    </row>
    <row r="8" ht="19.5" customHeight="1" spans="1:17">
      <c r="A8" s="131">
        <v>2080451</v>
      </c>
      <c r="B8" s="135" t="s">
        <v>2718</v>
      </c>
      <c r="C8" s="133">
        <v>0</v>
      </c>
      <c r="Q8" s="60"/>
    </row>
    <row r="9" ht="19.5" customHeight="1" spans="1:17">
      <c r="A9" s="131">
        <v>223</v>
      </c>
      <c r="B9" s="134" t="s">
        <v>2719</v>
      </c>
      <c r="C9" s="133">
        <f>C10+C20+C29+C31+C35</f>
        <v>6022</v>
      </c>
      <c r="Q9" s="60"/>
    </row>
    <row r="10" ht="19.5" customHeight="1" spans="1:17">
      <c r="A10" s="131">
        <v>22301</v>
      </c>
      <c r="B10" s="134" t="s">
        <v>2720</v>
      </c>
      <c r="C10" s="133">
        <f>SUM(C11:C19)</f>
        <v>0</v>
      </c>
      <c r="Q10" s="60"/>
    </row>
    <row r="11" ht="19.5" customHeight="1" spans="1:17">
      <c r="A11" s="131">
        <v>2230101</v>
      </c>
      <c r="B11" s="135" t="s">
        <v>2721</v>
      </c>
      <c r="C11" s="133">
        <v>0</v>
      </c>
      <c r="Q11" s="60"/>
    </row>
    <row r="12" ht="19.5" customHeight="1" spans="1:17">
      <c r="A12" s="131">
        <v>2230102</v>
      </c>
      <c r="B12" s="135" t="s">
        <v>2722</v>
      </c>
      <c r="C12" s="133">
        <v>0</v>
      </c>
      <c r="Q12" s="60"/>
    </row>
    <row r="13" ht="19.5" customHeight="1" spans="1:17">
      <c r="A13" s="131">
        <v>2230103</v>
      </c>
      <c r="B13" s="135" t="s">
        <v>2723</v>
      </c>
      <c r="C13" s="133">
        <v>0</v>
      </c>
      <c r="Q13" s="60"/>
    </row>
    <row r="14" ht="19.5" customHeight="1" spans="1:17">
      <c r="A14" s="131">
        <v>2230104</v>
      </c>
      <c r="B14" s="135" t="s">
        <v>2724</v>
      </c>
      <c r="C14" s="133">
        <v>0</v>
      </c>
      <c r="Q14" s="60"/>
    </row>
    <row r="15" ht="19.5" customHeight="1" spans="1:17">
      <c r="A15" s="131">
        <v>2230105</v>
      </c>
      <c r="B15" s="135" t="s">
        <v>2725</v>
      </c>
      <c r="C15" s="133">
        <v>0</v>
      </c>
      <c r="Q15" s="60"/>
    </row>
    <row r="16" ht="19.5" customHeight="1" spans="1:17">
      <c r="A16" s="131">
        <v>2230106</v>
      </c>
      <c r="B16" s="135" t="s">
        <v>2726</v>
      </c>
      <c r="C16" s="133">
        <v>0</v>
      </c>
      <c r="Q16" s="60"/>
    </row>
    <row r="17" ht="19.5" customHeight="1" spans="1:17">
      <c r="A17" s="131">
        <v>2230107</v>
      </c>
      <c r="B17" s="135" t="s">
        <v>2727</v>
      </c>
      <c r="C17" s="133">
        <v>0</v>
      </c>
      <c r="Q17" s="60"/>
    </row>
    <row r="18" ht="19.5" customHeight="1" spans="1:17">
      <c r="A18" s="131">
        <v>2230108</v>
      </c>
      <c r="B18" s="135" t="s">
        <v>2728</v>
      </c>
      <c r="C18" s="133">
        <v>0</v>
      </c>
      <c r="Q18" s="60"/>
    </row>
    <row r="19" ht="19.5" customHeight="1" spans="1:17">
      <c r="A19" s="131">
        <v>2230199</v>
      </c>
      <c r="B19" s="135" t="s">
        <v>2729</v>
      </c>
      <c r="C19" s="133">
        <v>0</v>
      </c>
      <c r="Q19" s="60"/>
    </row>
    <row r="20" ht="13.5" spans="1:3">
      <c r="A20" s="131">
        <v>22302</v>
      </c>
      <c r="B20" s="134" t="s">
        <v>2730</v>
      </c>
      <c r="C20" s="133">
        <f>SUM(C21:C28)</f>
        <v>0</v>
      </c>
    </row>
    <row r="21" ht="13.5" spans="1:3">
      <c r="A21" s="131">
        <v>2230201</v>
      </c>
      <c r="B21" s="135" t="s">
        <v>2731</v>
      </c>
      <c r="C21" s="133">
        <v>0</v>
      </c>
    </row>
    <row r="22" ht="13.5" spans="1:3">
      <c r="A22" s="131">
        <v>2230202</v>
      </c>
      <c r="B22" s="135" t="s">
        <v>2732</v>
      </c>
      <c r="C22" s="133">
        <v>0</v>
      </c>
    </row>
    <row r="23" ht="13.5" spans="1:3">
      <c r="A23" s="131">
        <v>2230203</v>
      </c>
      <c r="B23" s="135" t="s">
        <v>2733</v>
      </c>
      <c r="C23" s="133">
        <v>0</v>
      </c>
    </row>
    <row r="24" ht="13.5" spans="1:3">
      <c r="A24" s="131">
        <v>2230204</v>
      </c>
      <c r="B24" s="135" t="s">
        <v>2734</v>
      </c>
      <c r="C24" s="133">
        <v>0</v>
      </c>
    </row>
    <row r="25" ht="13.5" spans="1:3">
      <c r="A25" s="131">
        <v>2230205</v>
      </c>
      <c r="B25" s="135" t="s">
        <v>2735</v>
      </c>
      <c r="C25" s="133">
        <v>0</v>
      </c>
    </row>
    <row r="26" ht="13.5" spans="1:3">
      <c r="A26" s="131">
        <v>2230206</v>
      </c>
      <c r="B26" s="135" t="s">
        <v>2736</v>
      </c>
      <c r="C26" s="133">
        <v>0</v>
      </c>
    </row>
    <row r="27" ht="13.5" spans="1:3">
      <c r="A27" s="131">
        <v>2230207</v>
      </c>
      <c r="B27" s="135" t="s">
        <v>2737</v>
      </c>
      <c r="C27" s="133">
        <v>0</v>
      </c>
    </row>
    <row r="28" ht="13.5" spans="1:3">
      <c r="A28" s="131">
        <v>2230299</v>
      </c>
      <c r="B28" s="135" t="s">
        <v>2738</v>
      </c>
      <c r="C28" s="133">
        <v>0</v>
      </c>
    </row>
    <row r="29" ht="13.5" spans="1:3">
      <c r="A29" s="131">
        <v>22303</v>
      </c>
      <c r="B29" s="134" t="s">
        <v>2739</v>
      </c>
      <c r="C29" s="133">
        <f>C30</f>
        <v>0</v>
      </c>
    </row>
    <row r="30" ht="13.5" spans="1:3">
      <c r="A30" s="131">
        <v>2230301</v>
      </c>
      <c r="B30" s="135" t="s">
        <v>2740</v>
      </c>
      <c r="C30" s="133">
        <v>0</v>
      </c>
    </row>
    <row r="31" ht="13.5" spans="1:3">
      <c r="A31" s="131">
        <v>22304</v>
      </c>
      <c r="B31" s="136" t="s">
        <v>2741</v>
      </c>
      <c r="C31" s="133">
        <f>C32+C33+C34</f>
        <v>0</v>
      </c>
    </row>
    <row r="32" ht="13.5" spans="1:3">
      <c r="A32" s="131">
        <v>2230401</v>
      </c>
      <c r="B32" s="137" t="s">
        <v>2742</v>
      </c>
      <c r="C32" s="133">
        <v>0</v>
      </c>
    </row>
    <row r="33" ht="13.5" spans="1:3">
      <c r="A33" s="131">
        <v>2230402</v>
      </c>
      <c r="B33" s="137" t="s">
        <v>2743</v>
      </c>
      <c r="C33" s="133">
        <v>0</v>
      </c>
    </row>
    <row r="34" ht="13.5" spans="1:3">
      <c r="A34" s="131">
        <v>2230499</v>
      </c>
      <c r="B34" s="137" t="s">
        <v>2744</v>
      </c>
      <c r="C34" s="133">
        <v>0</v>
      </c>
    </row>
    <row r="35" ht="13.5" spans="1:3">
      <c r="A35" s="131">
        <v>22399</v>
      </c>
      <c r="B35" s="136" t="s">
        <v>2745</v>
      </c>
      <c r="C35" s="133">
        <f>C36</f>
        <v>6022</v>
      </c>
    </row>
    <row r="36" ht="13.5" spans="1:3">
      <c r="A36" s="131">
        <v>2239901</v>
      </c>
      <c r="B36" s="137" t="s">
        <v>2746</v>
      </c>
      <c r="C36" s="133">
        <v>6022</v>
      </c>
    </row>
  </sheetData>
  <mergeCells count="1">
    <mergeCell ref="A2:C2"/>
  </mergeCells>
  <printOptions horizontalCentered="1"/>
  <pageMargins left="0.747916666666667" right="0.747916666666667" top="0.984027777777778" bottom="0.984027777777778" header="0.511805555555556" footer="0.511805555555556"/>
  <pageSetup paperSize="9" scale="95"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23"/>
  <sheetViews>
    <sheetView workbookViewId="0">
      <selection activeCell="A1" sqref="A:A"/>
    </sheetView>
  </sheetViews>
  <sheetFormatPr defaultColWidth="7" defaultRowHeight="15"/>
  <cols>
    <col min="1" max="2" width="37" style="4" customWidth="1"/>
    <col min="3" max="3" width="10.375" style="1" hidden="1" customWidth="1"/>
    <col min="4" max="4" width="9.625" style="6" hidden="1" customWidth="1"/>
    <col min="5" max="5" width="8.125" style="6" hidden="1" customWidth="1"/>
    <col min="6" max="6" width="9.625" style="7" hidden="1" customWidth="1"/>
    <col min="7" max="7" width="17.5" style="7" hidden="1" customWidth="1"/>
    <col min="8" max="8" width="12.5" style="8" hidden="1" customWidth="1"/>
    <col min="9" max="9" width="7" style="9" hidden="1" customWidth="1"/>
    <col min="10" max="11" width="7" style="6" hidden="1" customWidth="1"/>
    <col min="12" max="12" width="13.875" style="6" hidden="1" customWidth="1"/>
    <col min="13" max="13" width="7.875" style="6" hidden="1" customWidth="1"/>
    <col min="14" max="14" width="9.5" style="6" hidden="1" customWidth="1"/>
    <col min="15" max="15" width="6.875" style="6" hidden="1" customWidth="1"/>
    <col min="16" max="16" width="9" style="6" hidden="1" customWidth="1"/>
    <col min="17" max="17" width="5.875" style="6" hidden="1" customWidth="1"/>
    <col min="18" max="18" width="5.25" style="6" hidden="1" customWidth="1"/>
    <col min="19" max="19" width="6.5" style="6" hidden="1" customWidth="1"/>
    <col min="20" max="21" width="7" style="6" hidden="1" customWidth="1"/>
    <col min="22" max="22" width="10.625" style="6" hidden="1" customWidth="1"/>
    <col min="23" max="23" width="10.5" style="6" hidden="1" customWidth="1"/>
    <col min="24" max="24" width="7" style="6" hidden="1" customWidth="1"/>
    <col min="25" max="16383" width="7" style="6"/>
  </cols>
  <sheetData>
    <row r="1" ht="21.75" customHeight="1" spans="1:2">
      <c r="A1" s="10" t="s">
        <v>2747</v>
      </c>
      <c r="B1" s="10"/>
    </row>
    <row r="2" ht="51.75" customHeight="1" spans="1:8">
      <c r="A2" s="114" t="s">
        <v>2748</v>
      </c>
      <c r="B2" s="115"/>
      <c r="F2" s="6"/>
      <c r="G2" s="6"/>
      <c r="H2" s="6"/>
    </row>
    <row r="3" spans="2:12">
      <c r="B3" s="91" t="s">
        <v>2018</v>
      </c>
      <c r="D3" s="6">
        <v>12.11</v>
      </c>
      <c r="F3" s="6">
        <v>12.22</v>
      </c>
      <c r="G3" s="6"/>
      <c r="H3" s="6"/>
      <c r="L3" s="6">
        <v>1.2</v>
      </c>
    </row>
    <row r="4" s="113" customFormat="1" ht="39.75" customHeight="1" spans="1:14">
      <c r="A4" s="116" t="s">
        <v>2019</v>
      </c>
      <c r="B4" s="116" t="s">
        <v>5</v>
      </c>
      <c r="C4" s="117"/>
      <c r="F4" s="118" t="s">
        <v>2023</v>
      </c>
      <c r="G4" s="118" t="s">
        <v>2024</v>
      </c>
      <c r="H4" s="118" t="s">
        <v>2025</v>
      </c>
      <c r="I4" s="124"/>
      <c r="L4" s="118" t="s">
        <v>2023</v>
      </c>
      <c r="M4" s="125" t="s">
        <v>2024</v>
      </c>
      <c r="N4" s="118" t="s">
        <v>2025</v>
      </c>
    </row>
    <row r="5" ht="39.75" customHeight="1" spans="1:24">
      <c r="A5" s="119" t="s">
        <v>2593</v>
      </c>
      <c r="B5" s="120" t="s">
        <v>2749</v>
      </c>
      <c r="C5" s="21">
        <v>105429</v>
      </c>
      <c r="D5" s="121">
        <v>595734.14</v>
      </c>
      <c r="E5" s="6">
        <f>104401+13602</f>
        <v>118003</v>
      </c>
      <c r="F5" s="7" t="s">
        <v>778</v>
      </c>
      <c r="G5" s="7" t="s">
        <v>2027</v>
      </c>
      <c r="H5" s="8">
        <v>596221.15</v>
      </c>
      <c r="I5" s="9" t="e">
        <f>F5-A5</f>
        <v>#VALUE!</v>
      </c>
      <c r="J5" s="60" t="e">
        <f>H5-#REF!</f>
        <v>#REF!</v>
      </c>
      <c r="K5" s="60">
        <v>75943</v>
      </c>
      <c r="L5" s="7" t="s">
        <v>778</v>
      </c>
      <c r="M5" s="7" t="s">
        <v>2027</v>
      </c>
      <c r="N5" s="8">
        <v>643048.95</v>
      </c>
      <c r="O5" s="9" t="e">
        <f>L5-A5</f>
        <v>#VALUE!</v>
      </c>
      <c r="P5" s="60" t="e">
        <f>N5-#REF!</f>
        <v>#REF!</v>
      </c>
      <c r="R5" s="6">
        <v>717759</v>
      </c>
      <c r="T5" s="61" t="s">
        <v>778</v>
      </c>
      <c r="U5" s="61" t="s">
        <v>2027</v>
      </c>
      <c r="V5" s="62">
        <v>659380.53</v>
      </c>
      <c r="W5" s="6" t="e">
        <f>#REF!-V5</f>
        <v>#REF!</v>
      </c>
      <c r="X5" s="6" t="e">
        <f>T5-A5</f>
        <v>#VALUE!</v>
      </c>
    </row>
    <row r="6" ht="39.75" customHeight="1" spans="1:22">
      <c r="A6" s="120"/>
      <c r="B6" s="122"/>
      <c r="C6" s="21"/>
      <c r="D6" s="60"/>
      <c r="J6" s="60"/>
      <c r="K6" s="60"/>
      <c r="L6" s="7"/>
      <c r="M6" s="7"/>
      <c r="N6" s="8"/>
      <c r="O6" s="9"/>
      <c r="P6" s="60"/>
      <c r="T6" s="61"/>
      <c r="U6" s="61"/>
      <c r="V6" s="62"/>
    </row>
    <row r="7" ht="39.75" customHeight="1" spans="1:23">
      <c r="A7" s="14" t="s">
        <v>803</v>
      </c>
      <c r="B7" s="120" t="s">
        <v>2749</v>
      </c>
      <c r="F7" s="123" t="str">
        <f t="shared" ref="F7:H7" si="0">""</f>
        <v/>
      </c>
      <c r="G7" s="123" t="str">
        <f>""</f>
        <v/>
      </c>
      <c r="H7" s="123" t="str">
        <f>""</f>
        <v/>
      </c>
      <c r="L7" s="123" t="str">
        <f t="shared" ref="L7:N7" si="1">""</f>
        <v/>
      </c>
      <c r="M7" s="126" t="str">
        <f>""</f>
        <v/>
      </c>
      <c r="N7" s="123" t="str">
        <f>""</f>
        <v/>
      </c>
      <c r="V7" s="127" t="e">
        <f>V8+#REF!+#REF!+#REF!+#REF!+#REF!+#REF!+#REF!+#REF!+#REF!+#REF!+#REF!+#REF!+#REF!+#REF!+#REF!+#REF!+#REF!+#REF!+#REF!+#REF!</f>
        <v>#REF!</v>
      </c>
      <c r="W7" s="127" t="e">
        <f>W8+#REF!+#REF!+#REF!+#REF!+#REF!+#REF!+#REF!+#REF!+#REF!+#REF!+#REF!+#REF!+#REF!+#REF!+#REF!+#REF!+#REF!+#REF!+#REF!+#REF!</f>
        <v>#REF!</v>
      </c>
    </row>
    <row r="8" ht="19.5" customHeight="1" spans="16:24">
      <c r="P8" s="60"/>
      <c r="T8" s="61" t="s">
        <v>788</v>
      </c>
      <c r="U8" s="61" t="s">
        <v>789</v>
      </c>
      <c r="V8" s="62">
        <v>19998</v>
      </c>
      <c r="W8" s="6" t="e">
        <f>#REF!-V8</f>
        <v>#REF!</v>
      </c>
      <c r="X8" s="6">
        <f t="shared" ref="X8:X10" si="2">T8-A8</f>
        <v>232</v>
      </c>
    </row>
    <row r="9" ht="19.5" customHeight="1" spans="16:24">
      <c r="P9" s="60"/>
      <c r="T9" s="61" t="s">
        <v>791</v>
      </c>
      <c r="U9" s="61" t="s">
        <v>792</v>
      </c>
      <c r="V9" s="62">
        <v>19998</v>
      </c>
      <c r="W9" s="6" t="e">
        <f>#REF!-V9</f>
        <v>#REF!</v>
      </c>
      <c r="X9" s="6">
        <f>T9-A9</f>
        <v>23203</v>
      </c>
    </row>
    <row r="10" ht="19.5" customHeight="1" spans="16:24">
      <c r="P10" s="60"/>
      <c r="T10" s="61" t="s">
        <v>794</v>
      </c>
      <c r="U10" s="61" t="s">
        <v>795</v>
      </c>
      <c r="V10" s="62">
        <v>19998</v>
      </c>
      <c r="W10" s="6" t="e">
        <f>#REF!-V10</f>
        <v>#REF!</v>
      </c>
      <c r="X10" s="6">
        <f>T10-A10</f>
        <v>2320301</v>
      </c>
    </row>
    <row r="11" ht="19.5" customHeight="1" spans="16:16">
      <c r="P11" s="60"/>
    </row>
    <row r="12" s="6" customFormat="1" ht="19.5" customHeight="1" spans="16:16">
      <c r="P12" s="60"/>
    </row>
    <row r="13" s="6" customFormat="1" ht="19.5" customHeight="1" spans="16:16">
      <c r="P13" s="60"/>
    </row>
    <row r="14" s="6" customFormat="1" ht="19.5" customHeight="1" spans="16:16">
      <c r="P14" s="60"/>
    </row>
    <row r="15" s="6" customFormat="1" ht="19.5" customHeight="1" spans="16:16">
      <c r="P15" s="60"/>
    </row>
    <row r="16" s="6" customFormat="1" ht="19.5" customHeight="1" spans="16:16">
      <c r="P16" s="60"/>
    </row>
    <row r="17" s="6" customFormat="1" ht="19.5" customHeight="1" spans="16:16">
      <c r="P17" s="60"/>
    </row>
    <row r="18" s="6" customFormat="1" ht="19.5" customHeight="1" spans="16:16">
      <c r="P18" s="60"/>
    </row>
    <row r="19" s="6" customFormat="1" ht="19.5" customHeight="1" spans="16:16">
      <c r="P19" s="60"/>
    </row>
    <row r="20" s="6" customFormat="1" ht="19.5" customHeight="1" spans="16:16">
      <c r="P20" s="60"/>
    </row>
    <row r="21" s="6" customFormat="1" ht="19.5" customHeight="1" spans="16:16">
      <c r="P21" s="60"/>
    </row>
    <row r="22" s="6" customFormat="1" ht="19.5" customHeight="1" spans="16:16">
      <c r="P22" s="60"/>
    </row>
    <row r="23" s="6" customFormat="1" ht="19.5" customHeight="1" spans="16:16">
      <c r="P23" s="60"/>
    </row>
  </sheetData>
  <mergeCells count="1">
    <mergeCell ref="A2:B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7"/>
  <sheetViews>
    <sheetView workbookViewId="0">
      <selection activeCell="B2" sqref="B2"/>
    </sheetView>
  </sheetViews>
  <sheetFormatPr defaultColWidth="7.875" defaultRowHeight="15.75" outlineLevelRow="6" outlineLevelCol="5"/>
  <cols>
    <col min="1" max="1" width="13.625" customWidth="1"/>
    <col min="2" max="3" width="37.625" style="103" customWidth="1"/>
    <col min="4" max="4" width="8" style="103" customWidth="1"/>
    <col min="5" max="5" width="7.875" style="103" customWidth="1"/>
    <col min="6" max="6" width="8.5" style="103" hidden="1" customWidth="1"/>
    <col min="7" max="7" width="7.875" style="103" hidden="1" customWidth="1"/>
    <col min="8" max="255" width="7.875" style="103"/>
    <col min="256" max="256" width="35.75" style="103" customWidth="1"/>
    <col min="257" max="257" width="7.875" style="103" hidden="1" customWidth="1"/>
    <col min="258" max="259" width="12" style="103" customWidth="1"/>
    <col min="260" max="260" width="8" style="103" customWidth="1"/>
    <col min="261" max="261" width="7.875" style="103" customWidth="1"/>
    <col min="262" max="263" width="7.875" style="103" hidden="1" customWidth="1"/>
    <col min="264" max="511" width="7.875" style="103"/>
    <col min="512" max="512" width="35.75" style="103" customWidth="1"/>
    <col min="513" max="513" width="7.875" style="103" hidden="1" customWidth="1"/>
    <col min="514" max="515" width="12" style="103" customWidth="1"/>
    <col min="516" max="516" width="8" style="103" customWidth="1"/>
    <col min="517" max="517" width="7.875" style="103" customWidth="1"/>
    <col min="518" max="519" width="7.875" style="103" hidden="1" customWidth="1"/>
    <col min="520" max="767" width="7.875" style="103"/>
    <col min="768" max="768" width="35.75" style="103" customWidth="1"/>
    <col min="769" max="769" width="7.875" style="103" hidden="1" customWidth="1"/>
    <col min="770" max="771" width="12" style="103" customWidth="1"/>
    <col min="772" max="772" width="8" style="103" customWidth="1"/>
    <col min="773" max="773" width="7.875" style="103" customWidth="1"/>
    <col min="774" max="775" width="7.875" style="103" hidden="1" customWidth="1"/>
    <col min="776" max="1023" width="7.875" style="103"/>
    <col min="1024" max="1024" width="35.75" style="103" customWidth="1"/>
    <col min="1025" max="1025" width="7.875" style="103" hidden="1" customWidth="1"/>
    <col min="1026" max="1027" width="12" style="103" customWidth="1"/>
    <col min="1028" max="1028" width="8" style="103" customWidth="1"/>
    <col min="1029" max="1029" width="7.875" style="103" customWidth="1"/>
    <col min="1030" max="1031" width="7.875" style="103" hidden="1" customWidth="1"/>
    <col min="1032" max="1279" width="7.875" style="103"/>
    <col min="1280" max="1280" width="35.75" style="103" customWidth="1"/>
    <col min="1281" max="1281" width="7.875" style="103" hidden="1" customWidth="1"/>
    <col min="1282" max="1283" width="12" style="103" customWidth="1"/>
    <col min="1284" max="1284" width="8" style="103" customWidth="1"/>
    <col min="1285" max="1285" width="7.875" style="103" customWidth="1"/>
    <col min="1286" max="1287" width="7.875" style="103" hidden="1" customWidth="1"/>
    <col min="1288" max="1535" width="7.875" style="103"/>
    <col min="1536" max="1536" width="35.75" style="103" customWidth="1"/>
    <col min="1537" max="1537" width="7.875" style="103" hidden="1" customWidth="1"/>
    <col min="1538" max="1539" width="12" style="103" customWidth="1"/>
    <col min="1540" max="1540" width="8" style="103" customWidth="1"/>
    <col min="1541" max="1541" width="7.875" style="103" customWidth="1"/>
    <col min="1542" max="1543" width="7.875" style="103" hidden="1" customWidth="1"/>
    <col min="1544" max="1791" width="7.875" style="103"/>
    <col min="1792" max="1792" width="35.75" style="103" customWidth="1"/>
    <col min="1793" max="1793" width="7.875" style="103" hidden="1" customWidth="1"/>
    <col min="1794" max="1795" width="12" style="103" customWidth="1"/>
    <col min="1796" max="1796" width="8" style="103" customWidth="1"/>
    <col min="1797" max="1797" width="7.875" style="103" customWidth="1"/>
    <col min="1798" max="1799" width="7.875" style="103" hidden="1" customWidth="1"/>
    <col min="1800" max="2047" width="7.875" style="103"/>
    <col min="2048" max="2048" width="35.75" style="103" customWidth="1"/>
    <col min="2049" max="2049" width="7.875" style="103" hidden="1" customWidth="1"/>
    <col min="2050" max="2051" width="12" style="103" customWidth="1"/>
    <col min="2052" max="2052" width="8" style="103" customWidth="1"/>
    <col min="2053" max="2053" width="7.875" style="103" customWidth="1"/>
    <col min="2054" max="2055" width="7.875" style="103" hidden="1" customWidth="1"/>
    <col min="2056" max="2303" width="7.875" style="103"/>
    <col min="2304" max="2304" width="35.75" style="103" customWidth="1"/>
    <col min="2305" max="2305" width="7.875" style="103" hidden="1" customWidth="1"/>
    <col min="2306" max="2307" width="12" style="103" customWidth="1"/>
    <col min="2308" max="2308" width="8" style="103" customWidth="1"/>
    <col min="2309" max="2309" width="7.875" style="103" customWidth="1"/>
    <col min="2310" max="2311" width="7.875" style="103" hidden="1" customWidth="1"/>
    <col min="2312" max="2559" width="7.875" style="103"/>
    <col min="2560" max="2560" width="35.75" style="103" customWidth="1"/>
    <col min="2561" max="2561" width="7.875" style="103" hidden="1" customWidth="1"/>
    <col min="2562" max="2563" width="12" style="103" customWidth="1"/>
    <col min="2564" max="2564" width="8" style="103" customWidth="1"/>
    <col min="2565" max="2565" width="7.875" style="103" customWidth="1"/>
    <col min="2566" max="2567" width="7.875" style="103" hidden="1" customWidth="1"/>
    <col min="2568" max="2815" width="7.875" style="103"/>
    <col min="2816" max="2816" width="35.75" style="103" customWidth="1"/>
    <col min="2817" max="2817" width="7.875" style="103" hidden="1" customWidth="1"/>
    <col min="2818" max="2819" width="12" style="103" customWidth="1"/>
    <col min="2820" max="2820" width="8" style="103" customWidth="1"/>
    <col min="2821" max="2821" width="7.875" style="103" customWidth="1"/>
    <col min="2822" max="2823" width="7.875" style="103" hidden="1" customWidth="1"/>
    <col min="2824" max="3071" width="7.875" style="103"/>
    <col min="3072" max="3072" width="35.75" style="103" customWidth="1"/>
    <col min="3073" max="3073" width="7.875" style="103" hidden="1" customWidth="1"/>
    <col min="3074" max="3075" width="12" style="103" customWidth="1"/>
    <col min="3076" max="3076" width="8" style="103" customWidth="1"/>
    <col min="3077" max="3077" width="7.875" style="103" customWidth="1"/>
    <col min="3078" max="3079" width="7.875" style="103" hidden="1" customWidth="1"/>
    <col min="3080" max="3327" width="7.875" style="103"/>
    <col min="3328" max="3328" width="35.75" style="103" customWidth="1"/>
    <col min="3329" max="3329" width="7.875" style="103" hidden="1" customWidth="1"/>
    <col min="3330" max="3331" width="12" style="103" customWidth="1"/>
    <col min="3332" max="3332" width="8" style="103" customWidth="1"/>
    <col min="3333" max="3333" width="7.875" style="103" customWidth="1"/>
    <col min="3334" max="3335" width="7.875" style="103" hidden="1" customWidth="1"/>
    <col min="3336" max="3583" width="7.875" style="103"/>
    <col min="3584" max="3584" width="35.75" style="103" customWidth="1"/>
    <col min="3585" max="3585" width="7.875" style="103" hidden="1" customWidth="1"/>
    <col min="3586" max="3587" width="12" style="103" customWidth="1"/>
    <col min="3588" max="3588" width="8" style="103" customWidth="1"/>
    <col min="3589" max="3589" width="7.875" style="103" customWidth="1"/>
    <col min="3590" max="3591" width="7.875" style="103" hidden="1" customWidth="1"/>
    <col min="3592" max="3839" width="7.875" style="103"/>
    <col min="3840" max="3840" width="35.75" style="103" customWidth="1"/>
    <col min="3841" max="3841" width="7.875" style="103" hidden="1" customWidth="1"/>
    <col min="3842" max="3843" width="12" style="103" customWidth="1"/>
    <col min="3844" max="3844" width="8" style="103" customWidth="1"/>
    <col min="3845" max="3845" width="7.875" style="103" customWidth="1"/>
    <col min="3846" max="3847" width="7.875" style="103" hidden="1" customWidth="1"/>
    <col min="3848" max="4095" width="7.875" style="103"/>
    <col min="4096" max="4096" width="35.75" style="103" customWidth="1"/>
    <col min="4097" max="4097" width="7.875" style="103" hidden="1" customWidth="1"/>
    <col min="4098" max="4099" width="12" style="103" customWidth="1"/>
    <col min="4100" max="4100" width="8" style="103" customWidth="1"/>
    <col min="4101" max="4101" width="7.875" style="103" customWidth="1"/>
    <col min="4102" max="4103" width="7.875" style="103" hidden="1" customWidth="1"/>
    <col min="4104" max="4351" width="7.875" style="103"/>
    <col min="4352" max="4352" width="35.75" style="103" customWidth="1"/>
    <col min="4353" max="4353" width="7.875" style="103" hidden="1" customWidth="1"/>
    <col min="4354" max="4355" width="12" style="103" customWidth="1"/>
    <col min="4356" max="4356" width="8" style="103" customWidth="1"/>
    <col min="4357" max="4357" width="7.875" style="103" customWidth="1"/>
    <col min="4358" max="4359" width="7.875" style="103" hidden="1" customWidth="1"/>
    <col min="4360" max="4607" width="7.875" style="103"/>
    <col min="4608" max="4608" width="35.75" style="103" customWidth="1"/>
    <col min="4609" max="4609" width="7.875" style="103" hidden="1" customWidth="1"/>
    <col min="4610" max="4611" width="12" style="103" customWidth="1"/>
    <col min="4612" max="4612" width="8" style="103" customWidth="1"/>
    <col min="4613" max="4613" width="7.875" style="103" customWidth="1"/>
    <col min="4614" max="4615" width="7.875" style="103" hidden="1" customWidth="1"/>
    <col min="4616" max="4863" width="7.875" style="103"/>
    <col min="4864" max="4864" width="35.75" style="103" customWidth="1"/>
    <col min="4865" max="4865" width="7.875" style="103" hidden="1" customWidth="1"/>
    <col min="4866" max="4867" width="12" style="103" customWidth="1"/>
    <col min="4868" max="4868" width="8" style="103" customWidth="1"/>
    <col min="4869" max="4869" width="7.875" style="103" customWidth="1"/>
    <col min="4870" max="4871" width="7.875" style="103" hidden="1" customWidth="1"/>
    <col min="4872" max="5119" width="7.875" style="103"/>
    <col min="5120" max="5120" width="35.75" style="103" customWidth="1"/>
    <col min="5121" max="5121" width="7.875" style="103" hidden="1" customWidth="1"/>
    <col min="5122" max="5123" width="12" style="103" customWidth="1"/>
    <col min="5124" max="5124" width="8" style="103" customWidth="1"/>
    <col min="5125" max="5125" width="7.875" style="103" customWidth="1"/>
    <col min="5126" max="5127" width="7.875" style="103" hidden="1" customWidth="1"/>
    <col min="5128" max="5375" width="7.875" style="103"/>
    <col min="5376" max="5376" width="35.75" style="103" customWidth="1"/>
    <col min="5377" max="5377" width="7.875" style="103" hidden="1" customWidth="1"/>
    <col min="5378" max="5379" width="12" style="103" customWidth="1"/>
    <col min="5380" max="5380" width="8" style="103" customWidth="1"/>
    <col min="5381" max="5381" width="7.875" style="103" customWidth="1"/>
    <col min="5382" max="5383" width="7.875" style="103" hidden="1" customWidth="1"/>
    <col min="5384" max="5631" width="7.875" style="103"/>
    <col min="5632" max="5632" width="35.75" style="103" customWidth="1"/>
    <col min="5633" max="5633" width="7.875" style="103" hidden="1" customWidth="1"/>
    <col min="5634" max="5635" width="12" style="103" customWidth="1"/>
    <col min="5636" max="5636" width="8" style="103" customWidth="1"/>
    <col min="5637" max="5637" width="7.875" style="103" customWidth="1"/>
    <col min="5638" max="5639" width="7.875" style="103" hidden="1" customWidth="1"/>
    <col min="5640" max="5887" width="7.875" style="103"/>
    <col min="5888" max="5888" width="35.75" style="103" customWidth="1"/>
    <col min="5889" max="5889" width="7.875" style="103" hidden="1" customWidth="1"/>
    <col min="5890" max="5891" width="12" style="103" customWidth="1"/>
    <col min="5892" max="5892" width="8" style="103" customWidth="1"/>
    <col min="5893" max="5893" width="7.875" style="103" customWidth="1"/>
    <col min="5894" max="5895" width="7.875" style="103" hidden="1" customWidth="1"/>
    <col min="5896" max="6143" width="7.875" style="103"/>
    <col min="6144" max="6144" width="35.75" style="103" customWidth="1"/>
    <col min="6145" max="6145" width="7.875" style="103" hidden="1" customWidth="1"/>
    <col min="6146" max="6147" width="12" style="103" customWidth="1"/>
    <col min="6148" max="6148" width="8" style="103" customWidth="1"/>
    <col min="6149" max="6149" width="7.875" style="103" customWidth="1"/>
    <col min="6150" max="6151" width="7.875" style="103" hidden="1" customWidth="1"/>
    <col min="6152" max="6399" width="7.875" style="103"/>
    <col min="6400" max="6400" width="35.75" style="103" customWidth="1"/>
    <col min="6401" max="6401" width="7.875" style="103" hidden="1" customWidth="1"/>
    <col min="6402" max="6403" width="12" style="103" customWidth="1"/>
    <col min="6404" max="6404" width="8" style="103" customWidth="1"/>
    <col min="6405" max="6405" width="7.875" style="103" customWidth="1"/>
    <col min="6406" max="6407" width="7.875" style="103" hidden="1" customWidth="1"/>
    <col min="6408" max="6655" width="7.875" style="103"/>
    <col min="6656" max="6656" width="35.75" style="103" customWidth="1"/>
    <col min="6657" max="6657" width="7.875" style="103" hidden="1" customWidth="1"/>
    <col min="6658" max="6659" width="12" style="103" customWidth="1"/>
    <col min="6660" max="6660" width="8" style="103" customWidth="1"/>
    <col min="6661" max="6661" width="7.875" style="103" customWidth="1"/>
    <col min="6662" max="6663" width="7.875" style="103" hidden="1" customWidth="1"/>
    <col min="6664" max="6911" width="7.875" style="103"/>
    <col min="6912" max="6912" width="35.75" style="103" customWidth="1"/>
    <col min="6913" max="6913" width="7.875" style="103" hidden="1" customWidth="1"/>
    <col min="6914" max="6915" width="12" style="103" customWidth="1"/>
    <col min="6916" max="6916" width="8" style="103" customWidth="1"/>
    <col min="6917" max="6917" width="7.875" style="103" customWidth="1"/>
    <col min="6918" max="6919" width="7.875" style="103" hidden="1" customWidth="1"/>
    <col min="6920" max="7167" width="7.875" style="103"/>
    <col min="7168" max="7168" width="35.75" style="103" customWidth="1"/>
    <col min="7169" max="7169" width="7.875" style="103" hidden="1" customWidth="1"/>
    <col min="7170" max="7171" width="12" style="103" customWidth="1"/>
    <col min="7172" max="7172" width="8" style="103" customWidth="1"/>
    <col min="7173" max="7173" width="7.875" style="103" customWidth="1"/>
    <col min="7174" max="7175" width="7.875" style="103" hidden="1" customWidth="1"/>
    <col min="7176" max="7423" width="7.875" style="103"/>
    <col min="7424" max="7424" width="35.75" style="103" customWidth="1"/>
    <col min="7425" max="7425" width="7.875" style="103" hidden="1" customWidth="1"/>
    <col min="7426" max="7427" width="12" style="103" customWidth="1"/>
    <col min="7428" max="7428" width="8" style="103" customWidth="1"/>
    <col min="7429" max="7429" width="7.875" style="103" customWidth="1"/>
    <col min="7430" max="7431" width="7.875" style="103" hidden="1" customWidth="1"/>
    <col min="7432" max="7679" width="7.875" style="103"/>
    <col min="7680" max="7680" width="35.75" style="103" customWidth="1"/>
    <col min="7681" max="7681" width="7.875" style="103" hidden="1" customWidth="1"/>
    <col min="7682" max="7683" width="12" style="103" customWidth="1"/>
    <col min="7684" max="7684" width="8" style="103" customWidth="1"/>
    <col min="7685" max="7685" width="7.875" style="103" customWidth="1"/>
    <col min="7686" max="7687" width="7.875" style="103" hidden="1" customWidth="1"/>
    <col min="7688" max="7935" width="7.875" style="103"/>
    <col min="7936" max="7936" width="35.75" style="103" customWidth="1"/>
    <col min="7937" max="7937" width="7.875" style="103" hidden="1" customWidth="1"/>
    <col min="7938" max="7939" width="12" style="103" customWidth="1"/>
    <col min="7940" max="7940" width="8" style="103" customWidth="1"/>
    <col min="7941" max="7941" width="7.875" style="103" customWidth="1"/>
    <col min="7942" max="7943" width="7.875" style="103" hidden="1" customWidth="1"/>
    <col min="7944" max="8191" width="7.875" style="103"/>
    <col min="8192" max="8192" width="35.75" style="103" customWidth="1"/>
    <col min="8193" max="8193" width="7.875" style="103" hidden="1" customWidth="1"/>
    <col min="8194" max="8195" width="12" style="103" customWidth="1"/>
    <col min="8196" max="8196" width="8" style="103" customWidth="1"/>
    <col min="8197" max="8197" width="7.875" style="103" customWidth="1"/>
    <col min="8198" max="8199" width="7.875" style="103" hidden="1" customWidth="1"/>
    <col min="8200" max="8447" width="7.875" style="103"/>
    <col min="8448" max="8448" width="35.75" style="103" customWidth="1"/>
    <col min="8449" max="8449" width="7.875" style="103" hidden="1" customWidth="1"/>
    <col min="8450" max="8451" width="12" style="103" customWidth="1"/>
    <col min="8452" max="8452" width="8" style="103" customWidth="1"/>
    <col min="8453" max="8453" width="7.875" style="103" customWidth="1"/>
    <col min="8454" max="8455" width="7.875" style="103" hidden="1" customWidth="1"/>
    <col min="8456" max="8703" width="7.875" style="103"/>
    <col min="8704" max="8704" width="35.75" style="103" customWidth="1"/>
    <col min="8705" max="8705" width="7.875" style="103" hidden="1" customWidth="1"/>
    <col min="8706" max="8707" width="12" style="103" customWidth="1"/>
    <col min="8708" max="8708" width="8" style="103" customWidth="1"/>
    <col min="8709" max="8709" width="7.875" style="103" customWidth="1"/>
    <col min="8710" max="8711" width="7.875" style="103" hidden="1" customWidth="1"/>
    <col min="8712" max="8959" width="7.875" style="103"/>
    <col min="8960" max="8960" width="35.75" style="103" customWidth="1"/>
    <col min="8961" max="8961" width="7.875" style="103" hidden="1" customWidth="1"/>
    <col min="8962" max="8963" width="12" style="103" customWidth="1"/>
    <col min="8964" max="8964" width="8" style="103" customWidth="1"/>
    <col min="8965" max="8965" width="7.875" style="103" customWidth="1"/>
    <col min="8966" max="8967" width="7.875" style="103" hidden="1" customWidth="1"/>
    <col min="8968" max="9215" width="7.875" style="103"/>
    <col min="9216" max="9216" width="35.75" style="103" customWidth="1"/>
    <col min="9217" max="9217" width="7.875" style="103" hidden="1" customWidth="1"/>
    <col min="9218" max="9219" width="12" style="103" customWidth="1"/>
    <col min="9220" max="9220" width="8" style="103" customWidth="1"/>
    <col min="9221" max="9221" width="7.875" style="103" customWidth="1"/>
    <col min="9222" max="9223" width="7.875" style="103" hidden="1" customWidth="1"/>
    <col min="9224" max="9471" width="7.875" style="103"/>
    <col min="9472" max="9472" width="35.75" style="103" customWidth="1"/>
    <col min="9473" max="9473" width="7.875" style="103" hidden="1" customWidth="1"/>
    <col min="9474" max="9475" width="12" style="103" customWidth="1"/>
    <col min="9476" max="9476" width="8" style="103" customWidth="1"/>
    <col min="9477" max="9477" width="7.875" style="103" customWidth="1"/>
    <col min="9478" max="9479" width="7.875" style="103" hidden="1" customWidth="1"/>
    <col min="9480" max="9727" width="7.875" style="103"/>
    <col min="9728" max="9728" width="35.75" style="103" customWidth="1"/>
    <col min="9729" max="9729" width="7.875" style="103" hidden="1" customWidth="1"/>
    <col min="9730" max="9731" width="12" style="103" customWidth="1"/>
    <col min="9732" max="9732" width="8" style="103" customWidth="1"/>
    <col min="9733" max="9733" width="7.875" style="103" customWidth="1"/>
    <col min="9734" max="9735" width="7.875" style="103" hidden="1" customWidth="1"/>
    <col min="9736" max="9983" width="7.875" style="103"/>
    <col min="9984" max="9984" width="35.75" style="103" customWidth="1"/>
    <col min="9985" max="9985" width="7.875" style="103" hidden="1" customWidth="1"/>
    <col min="9986" max="9987" width="12" style="103" customWidth="1"/>
    <col min="9988" max="9988" width="8" style="103" customWidth="1"/>
    <col min="9989" max="9989" width="7.875" style="103" customWidth="1"/>
    <col min="9990" max="9991" width="7.875" style="103" hidden="1" customWidth="1"/>
    <col min="9992" max="10239" width="7.875" style="103"/>
    <col min="10240" max="10240" width="35.75" style="103" customWidth="1"/>
    <col min="10241" max="10241" width="7.875" style="103" hidden="1" customWidth="1"/>
    <col min="10242" max="10243" width="12" style="103" customWidth="1"/>
    <col min="10244" max="10244" width="8" style="103" customWidth="1"/>
    <col min="10245" max="10245" width="7.875" style="103" customWidth="1"/>
    <col min="10246" max="10247" width="7.875" style="103" hidden="1" customWidth="1"/>
    <col min="10248" max="10495" width="7.875" style="103"/>
    <col min="10496" max="10496" width="35.75" style="103" customWidth="1"/>
    <col min="10497" max="10497" width="7.875" style="103" hidden="1" customWidth="1"/>
    <col min="10498" max="10499" width="12" style="103" customWidth="1"/>
    <col min="10500" max="10500" width="8" style="103" customWidth="1"/>
    <col min="10501" max="10501" width="7.875" style="103" customWidth="1"/>
    <col min="10502" max="10503" width="7.875" style="103" hidden="1" customWidth="1"/>
    <col min="10504" max="10751" width="7.875" style="103"/>
    <col min="10752" max="10752" width="35.75" style="103" customWidth="1"/>
    <col min="10753" max="10753" width="7.875" style="103" hidden="1" customWidth="1"/>
    <col min="10754" max="10755" width="12" style="103" customWidth="1"/>
    <col min="10756" max="10756" width="8" style="103" customWidth="1"/>
    <col min="10757" max="10757" width="7.875" style="103" customWidth="1"/>
    <col min="10758" max="10759" width="7.875" style="103" hidden="1" customWidth="1"/>
    <col min="10760" max="11007" width="7.875" style="103"/>
    <col min="11008" max="11008" width="35.75" style="103" customWidth="1"/>
    <col min="11009" max="11009" width="7.875" style="103" hidden="1" customWidth="1"/>
    <col min="11010" max="11011" width="12" style="103" customWidth="1"/>
    <col min="11012" max="11012" width="8" style="103" customWidth="1"/>
    <col min="11013" max="11013" width="7.875" style="103" customWidth="1"/>
    <col min="11014" max="11015" width="7.875" style="103" hidden="1" customWidth="1"/>
    <col min="11016" max="11263" width="7.875" style="103"/>
    <col min="11264" max="11264" width="35.75" style="103" customWidth="1"/>
    <col min="11265" max="11265" width="7.875" style="103" hidden="1" customWidth="1"/>
    <col min="11266" max="11267" width="12" style="103" customWidth="1"/>
    <col min="11268" max="11268" width="8" style="103" customWidth="1"/>
    <col min="11269" max="11269" width="7.875" style="103" customWidth="1"/>
    <col min="11270" max="11271" width="7.875" style="103" hidden="1" customWidth="1"/>
    <col min="11272" max="11519" width="7.875" style="103"/>
    <col min="11520" max="11520" width="35.75" style="103" customWidth="1"/>
    <col min="11521" max="11521" width="7.875" style="103" hidden="1" customWidth="1"/>
    <col min="11522" max="11523" width="12" style="103" customWidth="1"/>
    <col min="11524" max="11524" width="8" style="103" customWidth="1"/>
    <col min="11525" max="11525" width="7.875" style="103" customWidth="1"/>
    <col min="11526" max="11527" width="7.875" style="103" hidden="1" customWidth="1"/>
    <col min="11528" max="11775" width="7.875" style="103"/>
    <col min="11776" max="11776" width="35.75" style="103" customWidth="1"/>
    <col min="11777" max="11777" width="7.875" style="103" hidden="1" customWidth="1"/>
    <col min="11778" max="11779" width="12" style="103" customWidth="1"/>
    <col min="11780" max="11780" width="8" style="103" customWidth="1"/>
    <col min="11781" max="11781" width="7.875" style="103" customWidth="1"/>
    <col min="11782" max="11783" width="7.875" style="103" hidden="1" customWidth="1"/>
    <col min="11784" max="12031" width="7.875" style="103"/>
    <col min="12032" max="12032" width="35.75" style="103" customWidth="1"/>
    <col min="12033" max="12033" width="7.875" style="103" hidden="1" customWidth="1"/>
    <col min="12034" max="12035" width="12" style="103" customWidth="1"/>
    <col min="12036" max="12036" width="8" style="103" customWidth="1"/>
    <col min="12037" max="12037" width="7.875" style="103" customWidth="1"/>
    <col min="12038" max="12039" width="7.875" style="103" hidden="1" customWidth="1"/>
    <col min="12040" max="12287" width="7.875" style="103"/>
    <col min="12288" max="12288" width="35.75" style="103" customWidth="1"/>
    <col min="12289" max="12289" width="7.875" style="103" hidden="1" customWidth="1"/>
    <col min="12290" max="12291" width="12" style="103" customWidth="1"/>
    <col min="12292" max="12292" width="8" style="103" customWidth="1"/>
    <col min="12293" max="12293" width="7.875" style="103" customWidth="1"/>
    <col min="12294" max="12295" width="7.875" style="103" hidden="1" customWidth="1"/>
    <col min="12296" max="12543" width="7.875" style="103"/>
    <col min="12544" max="12544" width="35.75" style="103" customWidth="1"/>
    <col min="12545" max="12545" width="7.875" style="103" hidden="1" customWidth="1"/>
    <col min="12546" max="12547" width="12" style="103" customWidth="1"/>
    <col min="12548" max="12548" width="8" style="103" customWidth="1"/>
    <col min="12549" max="12549" width="7.875" style="103" customWidth="1"/>
    <col min="12550" max="12551" width="7.875" style="103" hidden="1" customWidth="1"/>
    <col min="12552" max="12799" width="7.875" style="103"/>
    <col min="12800" max="12800" width="35.75" style="103" customWidth="1"/>
    <col min="12801" max="12801" width="7.875" style="103" hidden="1" customWidth="1"/>
    <col min="12802" max="12803" width="12" style="103" customWidth="1"/>
    <col min="12804" max="12804" width="8" style="103" customWidth="1"/>
    <col min="12805" max="12805" width="7.875" style="103" customWidth="1"/>
    <col min="12806" max="12807" width="7.875" style="103" hidden="1" customWidth="1"/>
    <col min="12808" max="13055" width="7.875" style="103"/>
    <col min="13056" max="13056" width="35.75" style="103" customWidth="1"/>
    <col min="13057" max="13057" width="7.875" style="103" hidden="1" customWidth="1"/>
    <col min="13058" max="13059" width="12" style="103" customWidth="1"/>
    <col min="13060" max="13060" width="8" style="103" customWidth="1"/>
    <col min="13061" max="13061" width="7.875" style="103" customWidth="1"/>
    <col min="13062" max="13063" width="7.875" style="103" hidden="1" customWidth="1"/>
    <col min="13064" max="13311" width="7.875" style="103"/>
    <col min="13312" max="13312" width="35.75" style="103" customWidth="1"/>
    <col min="13313" max="13313" width="7.875" style="103" hidden="1" customWidth="1"/>
    <col min="13314" max="13315" width="12" style="103" customWidth="1"/>
    <col min="13316" max="13316" width="8" style="103" customWidth="1"/>
    <col min="13317" max="13317" width="7.875" style="103" customWidth="1"/>
    <col min="13318" max="13319" width="7.875" style="103" hidden="1" customWidth="1"/>
    <col min="13320" max="13567" width="7.875" style="103"/>
    <col min="13568" max="13568" width="35.75" style="103" customWidth="1"/>
    <col min="13569" max="13569" width="7.875" style="103" hidden="1" customWidth="1"/>
    <col min="13570" max="13571" width="12" style="103" customWidth="1"/>
    <col min="13572" max="13572" width="8" style="103" customWidth="1"/>
    <col min="13573" max="13573" width="7.875" style="103" customWidth="1"/>
    <col min="13574" max="13575" width="7.875" style="103" hidden="1" customWidth="1"/>
    <col min="13576" max="13823" width="7.875" style="103"/>
    <col min="13824" max="13824" width="35.75" style="103" customWidth="1"/>
    <col min="13825" max="13825" width="7.875" style="103" hidden="1" customWidth="1"/>
    <col min="13826" max="13827" width="12" style="103" customWidth="1"/>
    <col min="13828" max="13828" width="8" style="103" customWidth="1"/>
    <col min="13829" max="13829" width="7.875" style="103" customWidth="1"/>
    <col min="13830" max="13831" width="7.875" style="103" hidden="1" customWidth="1"/>
    <col min="13832" max="14079" width="7.875" style="103"/>
    <col min="14080" max="14080" width="35.75" style="103" customWidth="1"/>
    <col min="14081" max="14081" width="7.875" style="103" hidden="1" customWidth="1"/>
    <col min="14082" max="14083" width="12" style="103" customWidth="1"/>
    <col min="14084" max="14084" width="8" style="103" customWidth="1"/>
    <col min="14085" max="14085" width="7.875" style="103" customWidth="1"/>
    <col min="14086" max="14087" width="7.875" style="103" hidden="1" customWidth="1"/>
    <col min="14088" max="14335" width="7.875" style="103"/>
    <col min="14336" max="14336" width="35.75" style="103" customWidth="1"/>
    <col min="14337" max="14337" width="7.875" style="103" hidden="1" customWidth="1"/>
    <col min="14338" max="14339" width="12" style="103" customWidth="1"/>
    <col min="14340" max="14340" width="8" style="103" customWidth="1"/>
    <col min="14341" max="14341" width="7.875" style="103" customWidth="1"/>
    <col min="14342" max="14343" width="7.875" style="103" hidden="1" customWidth="1"/>
    <col min="14344" max="14591" width="7.875" style="103"/>
    <col min="14592" max="14592" width="35.75" style="103" customWidth="1"/>
    <col min="14593" max="14593" width="7.875" style="103" hidden="1" customWidth="1"/>
    <col min="14594" max="14595" width="12" style="103" customWidth="1"/>
    <col min="14596" max="14596" width="8" style="103" customWidth="1"/>
    <col min="14597" max="14597" width="7.875" style="103" customWidth="1"/>
    <col min="14598" max="14599" width="7.875" style="103" hidden="1" customWidth="1"/>
    <col min="14600" max="14847" width="7.875" style="103"/>
    <col min="14848" max="14848" width="35.75" style="103" customWidth="1"/>
    <col min="14849" max="14849" width="7.875" style="103" hidden="1" customWidth="1"/>
    <col min="14850" max="14851" width="12" style="103" customWidth="1"/>
    <col min="14852" max="14852" width="8" style="103" customWidth="1"/>
    <col min="14853" max="14853" width="7.875" style="103" customWidth="1"/>
    <col min="14854" max="14855" width="7.875" style="103" hidden="1" customWidth="1"/>
    <col min="14856" max="15103" width="7.875" style="103"/>
    <col min="15104" max="15104" width="35.75" style="103" customWidth="1"/>
    <col min="15105" max="15105" width="7.875" style="103" hidden="1" customWidth="1"/>
    <col min="15106" max="15107" width="12" style="103" customWidth="1"/>
    <col min="15108" max="15108" width="8" style="103" customWidth="1"/>
    <col min="15109" max="15109" width="7.875" style="103" customWidth="1"/>
    <col min="15110" max="15111" width="7.875" style="103" hidden="1" customWidth="1"/>
    <col min="15112" max="15359" width="7.875" style="103"/>
    <col min="15360" max="15360" width="35.75" style="103" customWidth="1"/>
    <col min="15361" max="15361" width="7.875" style="103" hidden="1" customWidth="1"/>
    <col min="15362" max="15363" width="12" style="103" customWidth="1"/>
    <col min="15364" max="15364" width="8" style="103" customWidth="1"/>
    <col min="15365" max="15365" width="7.875" style="103" customWidth="1"/>
    <col min="15366" max="15367" width="7.875" style="103" hidden="1" customWidth="1"/>
    <col min="15368" max="15615" width="7.875" style="103"/>
    <col min="15616" max="15616" width="35.75" style="103" customWidth="1"/>
    <col min="15617" max="15617" width="7.875" style="103" hidden="1" customWidth="1"/>
    <col min="15618" max="15619" width="12" style="103" customWidth="1"/>
    <col min="15620" max="15620" width="8" style="103" customWidth="1"/>
    <col min="15621" max="15621" width="7.875" style="103" customWidth="1"/>
    <col min="15622" max="15623" width="7.875" style="103" hidden="1" customWidth="1"/>
    <col min="15624" max="15871" width="7.875" style="103"/>
    <col min="15872" max="15872" width="35.75" style="103" customWidth="1"/>
    <col min="15873" max="15873" width="7.875" style="103" hidden="1" customWidth="1"/>
    <col min="15874" max="15875" width="12" style="103" customWidth="1"/>
    <col min="15876" max="15876" width="8" style="103" customWidth="1"/>
    <col min="15877" max="15877" width="7.875" style="103" customWidth="1"/>
    <col min="15878" max="15879" width="7.875" style="103" hidden="1" customWidth="1"/>
    <col min="15880" max="16127" width="7.875" style="103"/>
    <col min="16128" max="16128" width="35.75" style="103" customWidth="1"/>
    <col min="16129" max="16129" width="7.875" style="103" hidden="1" customWidth="1"/>
    <col min="16130" max="16131" width="12" style="103" customWidth="1"/>
    <col min="16132" max="16132" width="8" style="103" customWidth="1"/>
    <col min="16133" max="16133" width="7.875" style="103" customWidth="1"/>
    <col min="16134" max="16135" width="7.875" style="103" hidden="1" customWidth="1"/>
    <col min="16136" max="16384" width="7.875" style="103"/>
  </cols>
  <sheetData>
    <row r="1" ht="27" customHeight="1" spans="2:3">
      <c r="B1" s="104" t="s">
        <v>2750</v>
      </c>
      <c r="C1" s="105"/>
    </row>
    <row r="2" ht="39.95" customHeight="1" spans="2:3">
      <c r="B2" s="88" t="s">
        <v>2751</v>
      </c>
      <c r="C2" s="89"/>
    </row>
    <row r="3" s="99" customFormat="1" ht="18.75" customHeight="1" spans="2:3">
      <c r="B3" s="90"/>
      <c r="C3" s="91" t="s">
        <v>2018</v>
      </c>
    </row>
    <row r="4" s="100" customFormat="1" ht="53.25" customHeight="1" spans="1:4">
      <c r="A4" s="92" t="s">
        <v>4</v>
      </c>
      <c r="B4" s="92" t="s">
        <v>2029</v>
      </c>
      <c r="C4" s="93" t="s">
        <v>5</v>
      </c>
      <c r="D4" s="106"/>
    </row>
    <row r="5" s="101" customFormat="1" ht="53.25" customHeight="1" spans="1:4">
      <c r="A5" s="107">
        <v>22399</v>
      </c>
      <c r="B5" s="94" t="s">
        <v>2752</v>
      </c>
      <c r="C5" s="95">
        <v>6022</v>
      </c>
      <c r="D5" s="108"/>
    </row>
    <row r="6" s="99" customFormat="1" ht="53.25" customHeight="1" spans="1:6">
      <c r="A6" s="109">
        <v>2239901</v>
      </c>
      <c r="B6" s="110" t="s">
        <v>2752</v>
      </c>
      <c r="C6" s="95">
        <v>6022</v>
      </c>
      <c r="D6" s="111"/>
      <c r="F6" s="99">
        <v>988753</v>
      </c>
    </row>
    <row r="7" s="102" customFormat="1" ht="53.25" customHeight="1" spans="1:4">
      <c r="A7" s="97" t="s">
        <v>803</v>
      </c>
      <c r="B7" s="97"/>
      <c r="C7" s="98">
        <v>6022</v>
      </c>
      <c r="D7" s="112"/>
    </row>
  </sheetData>
  <mergeCells count="1">
    <mergeCell ref="A7:B7"/>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6"/>
  <sheetViews>
    <sheetView workbookViewId="0">
      <selection activeCell="B13" sqref="B13"/>
    </sheetView>
  </sheetViews>
  <sheetFormatPr defaultColWidth="9" defaultRowHeight="13.5" outlineLevelRow="5" outlineLevelCol="1"/>
  <cols>
    <col min="1" max="1" width="44.25" customWidth="1"/>
    <col min="2" max="2" width="26.125" customWidth="1"/>
  </cols>
  <sheetData>
    <row r="1" ht="63" customHeight="1" spans="1:2">
      <c r="A1" s="88" t="s">
        <v>2751</v>
      </c>
      <c r="B1" s="89"/>
    </row>
    <row r="2" ht="30" customHeight="1" spans="1:2">
      <c r="A2" s="90"/>
      <c r="B2" s="91" t="s">
        <v>2018</v>
      </c>
    </row>
    <row r="3" ht="30" customHeight="1" spans="1:2">
      <c r="A3" s="92" t="s">
        <v>2029</v>
      </c>
      <c r="B3" s="93" t="s">
        <v>5</v>
      </c>
    </row>
    <row r="4" ht="30" customHeight="1" spans="1:2">
      <c r="A4" s="94" t="s">
        <v>2119</v>
      </c>
      <c r="B4" s="95">
        <v>6022</v>
      </c>
    </row>
    <row r="5" ht="30" customHeight="1" spans="1:2">
      <c r="A5" s="96"/>
      <c r="B5" s="95"/>
    </row>
    <row r="6" ht="30" customHeight="1" spans="1:2">
      <c r="A6" s="97" t="s">
        <v>2753</v>
      </c>
      <c r="B6" s="98">
        <v>6022</v>
      </c>
    </row>
  </sheetData>
  <pageMargins left="0.75" right="0.75" top="1" bottom="1" header="0.511805555555556" footer="0.511805555555556"/>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E30"/>
  <sheetViews>
    <sheetView workbookViewId="0">
      <selection activeCell="A2" sqref="A2:C2"/>
    </sheetView>
  </sheetViews>
  <sheetFormatPr defaultColWidth="9" defaultRowHeight="15.75" outlineLevelCol="4"/>
  <cols>
    <col min="1" max="1" width="17.125" style="67" customWidth="1"/>
    <col min="2" max="2" width="44.875" style="67" customWidth="1"/>
    <col min="3" max="3" width="17.25" style="68" customWidth="1"/>
    <col min="4" max="16384" width="9" style="67"/>
  </cols>
  <sheetData>
    <row r="1" ht="22.5" customHeight="1" spans="1:1">
      <c r="A1" s="63" t="s">
        <v>2754</v>
      </c>
    </row>
    <row r="2" ht="24.75" customHeight="1" spans="1:3">
      <c r="A2" s="69" t="s">
        <v>2755</v>
      </c>
      <c r="B2" s="70"/>
      <c r="C2" s="70"/>
    </row>
    <row r="3" s="63" customFormat="1" ht="24" customHeight="1" spans="3:3">
      <c r="C3" s="71" t="s">
        <v>763</v>
      </c>
    </row>
    <row r="4" s="64" customFormat="1" ht="30" customHeight="1" spans="1:3">
      <c r="A4" s="72" t="s">
        <v>806</v>
      </c>
      <c r="B4" s="72" t="s">
        <v>807</v>
      </c>
      <c r="C4" s="73" t="s">
        <v>5</v>
      </c>
    </row>
    <row r="5" s="64" customFormat="1" ht="30" customHeight="1" spans="1:3">
      <c r="A5" s="74">
        <v>102</v>
      </c>
      <c r="B5" s="75" t="s">
        <v>2756</v>
      </c>
      <c r="C5" s="76">
        <v>169382</v>
      </c>
    </row>
    <row r="6" s="65" customFormat="1" ht="30" customHeight="1" spans="1:3">
      <c r="A6" s="77">
        <v>10201</v>
      </c>
      <c r="B6" s="77" t="s">
        <v>2757</v>
      </c>
      <c r="C6" s="78">
        <v>73094</v>
      </c>
    </row>
    <row r="7" s="66" customFormat="1" ht="30" customHeight="1" spans="1:5">
      <c r="A7" s="79">
        <v>1020101</v>
      </c>
      <c r="B7" s="80" t="s">
        <v>2758</v>
      </c>
      <c r="C7" s="81">
        <v>67628</v>
      </c>
      <c r="E7" s="82"/>
    </row>
    <row r="8" s="66" customFormat="1" ht="30" customHeight="1" spans="1:5">
      <c r="A8" s="79">
        <v>1020103</v>
      </c>
      <c r="B8" s="80" t="s">
        <v>2759</v>
      </c>
      <c r="C8" s="81">
        <v>3703</v>
      </c>
      <c r="E8" s="82"/>
    </row>
    <row r="9" s="63" customFormat="1" ht="30" customHeight="1" spans="1:3">
      <c r="A9" s="83" t="s">
        <v>2760</v>
      </c>
      <c r="B9" s="84" t="s">
        <v>2761</v>
      </c>
      <c r="C9" s="81">
        <v>1763</v>
      </c>
    </row>
    <row r="10" s="64" customFormat="1" ht="30" customHeight="1" spans="1:3">
      <c r="A10" s="77" t="s">
        <v>2762</v>
      </c>
      <c r="B10" s="85" t="s">
        <v>2763</v>
      </c>
      <c r="C10" s="76">
        <f>SUM(C11:C13)</f>
        <v>40645</v>
      </c>
    </row>
    <row r="11" s="63" customFormat="1" ht="30" customHeight="1" spans="1:5">
      <c r="A11" s="79">
        <v>1020301</v>
      </c>
      <c r="B11" s="80" t="s">
        <v>2764</v>
      </c>
      <c r="C11" s="86">
        <v>39839</v>
      </c>
      <c r="E11" s="87"/>
    </row>
    <row r="12" s="63" customFormat="1" ht="30" customHeight="1" spans="1:3">
      <c r="A12" s="79">
        <v>1020303</v>
      </c>
      <c r="B12" s="80" t="s">
        <v>2765</v>
      </c>
      <c r="C12" s="86">
        <v>767</v>
      </c>
    </row>
    <row r="13" s="63" customFormat="1" ht="30" customHeight="1" spans="1:3">
      <c r="A13" s="79">
        <v>1020399</v>
      </c>
      <c r="B13" s="80" t="s">
        <v>2766</v>
      </c>
      <c r="C13" s="86">
        <v>39</v>
      </c>
    </row>
    <row r="14" s="64" customFormat="1" ht="30" customHeight="1" spans="1:3">
      <c r="A14" s="77" t="s">
        <v>2767</v>
      </c>
      <c r="B14" s="85" t="s">
        <v>2768</v>
      </c>
      <c r="C14" s="76">
        <f>SUM(C15:C17)</f>
        <v>1637</v>
      </c>
    </row>
    <row r="15" s="63" customFormat="1" ht="30" customHeight="1" spans="1:5">
      <c r="A15" s="79">
        <v>1020501</v>
      </c>
      <c r="B15" s="80" t="s">
        <v>2769</v>
      </c>
      <c r="C15" s="81">
        <v>1623</v>
      </c>
      <c r="E15" s="87"/>
    </row>
    <row r="16" s="63" customFormat="1" ht="30" customHeight="1" spans="1:3">
      <c r="A16" s="79">
        <v>1020503</v>
      </c>
      <c r="B16" s="80" t="s">
        <v>2770</v>
      </c>
      <c r="C16" s="81">
        <v>13</v>
      </c>
    </row>
    <row r="17" s="63" customFormat="1" ht="30" customHeight="1" spans="1:3">
      <c r="A17" s="79">
        <v>1020599</v>
      </c>
      <c r="B17" s="80" t="s">
        <v>2771</v>
      </c>
      <c r="C17" s="81">
        <v>1</v>
      </c>
    </row>
    <row r="18" s="64" customFormat="1" ht="30" customHeight="1" spans="1:3">
      <c r="A18" s="77" t="s">
        <v>2772</v>
      </c>
      <c r="B18" s="85" t="s">
        <v>2773</v>
      </c>
      <c r="C18" s="76">
        <f>SUM(C19:C22)</f>
        <v>20482</v>
      </c>
    </row>
    <row r="19" s="63" customFormat="1" ht="30" customHeight="1" spans="1:5">
      <c r="A19" s="79">
        <v>1021001</v>
      </c>
      <c r="B19" s="84" t="s">
        <v>2774</v>
      </c>
      <c r="C19" s="86">
        <v>3814</v>
      </c>
      <c r="E19" s="87"/>
    </row>
    <row r="20" s="63" customFormat="1" ht="30" customHeight="1" spans="1:3">
      <c r="A20" s="79">
        <v>1021002</v>
      </c>
      <c r="B20" s="84" t="s">
        <v>2775</v>
      </c>
      <c r="C20" s="81">
        <v>16119</v>
      </c>
    </row>
    <row r="21" s="64" customFormat="1" ht="30" customHeight="1" spans="1:3">
      <c r="A21" s="79">
        <v>1021003</v>
      </c>
      <c r="B21" s="84" t="s">
        <v>2776</v>
      </c>
      <c r="C21" s="86">
        <v>545</v>
      </c>
    </row>
    <row r="22" s="64" customFormat="1" ht="30" customHeight="1" spans="1:3">
      <c r="A22" s="79">
        <v>1021099</v>
      </c>
      <c r="B22" s="84" t="s">
        <v>2777</v>
      </c>
      <c r="C22" s="86">
        <v>4</v>
      </c>
    </row>
    <row r="23" s="63" customFormat="1" ht="30" customHeight="1" spans="1:5">
      <c r="A23" s="77" t="s">
        <v>2778</v>
      </c>
      <c r="B23" s="85" t="s">
        <v>2779</v>
      </c>
      <c r="C23" s="76"/>
      <c r="E23" s="87"/>
    </row>
    <row r="24" s="63" customFormat="1" ht="30" customHeight="1" spans="1:3">
      <c r="A24" s="79">
        <v>1021101</v>
      </c>
      <c r="B24" s="84" t="s">
        <v>2780</v>
      </c>
      <c r="C24" s="81"/>
    </row>
    <row r="25" s="64" customFormat="1" ht="30" customHeight="1" spans="1:3">
      <c r="A25" s="79">
        <v>1021102</v>
      </c>
      <c r="B25" s="84" t="s">
        <v>2781</v>
      </c>
      <c r="C25" s="81"/>
    </row>
    <row r="26" s="64" customFormat="1" ht="30" customHeight="1" spans="1:3">
      <c r="A26" s="79">
        <v>1021103</v>
      </c>
      <c r="B26" s="84" t="s">
        <v>2776</v>
      </c>
      <c r="C26" s="81"/>
    </row>
    <row r="27" ht="30" customHeight="1" spans="1:3">
      <c r="A27" s="77" t="s">
        <v>2782</v>
      </c>
      <c r="B27" s="85" t="s">
        <v>2783</v>
      </c>
      <c r="C27" s="76">
        <f>SUM(C28:C30)</f>
        <v>33524</v>
      </c>
    </row>
    <row r="28" ht="30" customHeight="1" spans="1:3">
      <c r="A28" s="79">
        <v>1021101</v>
      </c>
      <c r="B28" s="84" t="s">
        <v>2784</v>
      </c>
      <c r="C28" s="86">
        <v>8724</v>
      </c>
    </row>
    <row r="29" ht="30" customHeight="1" spans="1:3">
      <c r="A29" s="79">
        <v>1021102</v>
      </c>
      <c r="B29" s="84" t="s">
        <v>2785</v>
      </c>
      <c r="C29" s="86">
        <v>24604</v>
      </c>
    </row>
    <row r="30" ht="30" customHeight="1" spans="1:3">
      <c r="A30" s="79">
        <v>1021103</v>
      </c>
      <c r="B30" s="84" t="s">
        <v>2786</v>
      </c>
      <c r="C30" s="81">
        <v>196</v>
      </c>
    </row>
  </sheetData>
  <mergeCells count="1">
    <mergeCell ref="A2:C2"/>
  </mergeCells>
  <printOptions horizontalCentered="1"/>
  <pageMargins left="0.91875" right="0.747916666666667" top="0.984027777777778" bottom="0.984027777777778" header="0.511805555555556" footer="0.511805555555556"/>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Y41"/>
  <sheetViews>
    <sheetView workbookViewId="0">
      <selection activeCell="A2" sqref="A2:C2"/>
    </sheetView>
  </sheetViews>
  <sheetFormatPr defaultColWidth="7" defaultRowHeight="15"/>
  <cols>
    <col min="1" max="1" width="15.625" style="4" customWidth="1"/>
    <col min="2" max="2" width="46.625" style="1" customWidth="1"/>
    <col min="3" max="3" width="13" style="5" customWidth="1"/>
    <col min="4" max="4" width="10.375" style="1" hidden="1" customWidth="1"/>
    <col min="5" max="5" width="9.625" style="6" hidden="1" customWidth="1"/>
    <col min="6" max="6" width="8.125" style="6" hidden="1" customWidth="1"/>
    <col min="7" max="7" width="9.625" style="7" hidden="1" customWidth="1"/>
    <col min="8" max="8" width="17.5" style="7" hidden="1" customWidth="1"/>
    <col min="9" max="9" width="12.5" style="8" hidden="1" customWidth="1"/>
    <col min="10" max="10" width="7" style="9" hidden="1" customWidth="1"/>
    <col min="11" max="12" width="7" style="6" hidden="1" customWidth="1"/>
    <col min="13" max="13" width="13.875" style="6" hidden="1" customWidth="1"/>
    <col min="14" max="14" width="7.875" style="6" hidden="1" customWidth="1"/>
    <col min="15" max="15" width="9.5" style="6" hidden="1" customWidth="1"/>
    <col min="16" max="16" width="6.875" style="6" hidden="1" customWidth="1"/>
    <col min="17" max="17" width="9" style="6" hidden="1" customWidth="1"/>
    <col min="18" max="18" width="5.875" style="6" hidden="1" customWidth="1"/>
    <col min="19" max="19" width="5.25" style="6" hidden="1" customWidth="1"/>
    <col min="20" max="20" width="6.5" style="6" hidden="1" customWidth="1"/>
    <col min="21" max="22" width="7" style="6" hidden="1" customWidth="1"/>
    <col min="23" max="23" width="10.625" style="6" hidden="1" customWidth="1"/>
    <col min="24" max="24" width="10.5" style="6" hidden="1" customWidth="1"/>
    <col min="25" max="25" width="7" style="6" hidden="1" customWidth="1"/>
    <col min="26" max="16384" width="7" style="6"/>
  </cols>
  <sheetData>
    <row r="1" ht="21.75" customHeight="1" spans="1:1">
      <c r="A1" s="10" t="s">
        <v>2787</v>
      </c>
    </row>
    <row r="2" ht="22.5" spans="1:9">
      <c r="A2" s="11" t="s">
        <v>2788</v>
      </c>
      <c r="B2" s="12"/>
      <c r="C2" s="13"/>
      <c r="G2" s="6"/>
      <c r="H2" s="6"/>
      <c r="I2" s="6"/>
    </row>
    <row r="3" s="1" customFormat="1" ht="21" customHeight="1" spans="1:13">
      <c r="A3" s="4"/>
      <c r="C3" s="5" t="s">
        <v>763</v>
      </c>
      <c r="E3" s="1">
        <v>12.11</v>
      </c>
      <c r="G3" s="1">
        <v>12.22</v>
      </c>
      <c r="J3" s="46"/>
      <c r="M3" s="1">
        <v>1.2</v>
      </c>
    </row>
    <row r="4" s="1" customFormat="1" ht="27" customHeight="1" spans="1:15">
      <c r="A4" s="14" t="s">
        <v>806</v>
      </c>
      <c r="B4" s="15" t="s">
        <v>807</v>
      </c>
      <c r="C4" s="16" t="s">
        <v>5</v>
      </c>
      <c r="G4" s="17" t="s">
        <v>765</v>
      </c>
      <c r="H4" s="17" t="s">
        <v>766</v>
      </c>
      <c r="I4" s="17" t="s">
        <v>767</v>
      </c>
      <c r="J4" s="46"/>
      <c r="M4" s="17" t="s">
        <v>765</v>
      </c>
      <c r="N4" s="47" t="s">
        <v>766</v>
      </c>
      <c r="O4" s="17" t="s">
        <v>767</v>
      </c>
    </row>
    <row r="5" s="1" customFormat="1" ht="26.25" customHeight="1" spans="1:25">
      <c r="A5" s="18" t="s">
        <v>2789</v>
      </c>
      <c r="B5" s="19" t="s">
        <v>2790</v>
      </c>
      <c r="C5" s="20">
        <v>156862</v>
      </c>
      <c r="D5" s="21">
        <v>105429</v>
      </c>
      <c r="E5" s="22">
        <v>595734.14</v>
      </c>
      <c r="F5" s="1">
        <f>104401+13602</f>
        <v>118003</v>
      </c>
      <c r="G5" s="23" t="s">
        <v>778</v>
      </c>
      <c r="H5" s="23" t="s">
        <v>779</v>
      </c>
      <c r="I5" s="48">
        <v>596221.15</v>
      </c>
      <c r="J5" s="46">
        <f t="shared" ref="J5:J15" si="0">G5-A5</f>
        <v>-8</v>
      </c>
      <c r="K5" s="21">
        <f t="shared" ref="K5:K15" si="1">I5-C5</f>
        <v>439359.15</v>
      </c>
      <c r="L5" s="21">
        <v>75943</v>
      </c>
      <c r="M5" s="23" t="s">
        <v>778</v>
      </c>
      <c r="N5" s="23" t="s">
        <v>779</v>
      </c>
      <c r="O5" s="48">
        <v>643048.95</v>
      </c>
      <c r="P5" s="46">
        <f t="shared" ref="P5:P15" si="2">M5-A5</f>
        <v>-8</v>
      </c>
      <c r="Q5" s="21">
        <f t="shared" ref="Q5:Q15" si="3">O5-C5</f>
        <v>486186.95</v>
      </c>
      <c r="S5" s="1">
        <v>717759</v>
      </c>
      <c r="U5" s="53" t="s">
        <v>778</v>
      </c>
      <c r="V5" s="53" t="s">
        <v>779</v>
      </c>
      <c r="W5" s="54">
        <v>659380.53</v>
      </c>
      <c r="X5" s="1">
        <f t="shared" ref="X5:X15" si="4">C5-W5</f>
        <v>-502518.53</v>
      </c>
      <c r="Y5" s="1">
        <f t="shared" ref="Y5:Y15" si="5">U5-A5</f>
        <v>-8</v>
      </c>
    </row>
    <row r="6" s="2" customFormat="1" ht="26.25" customHeight="1" spans="1:25">
      <c r="A6" s="24" t="s">
        <v>2791</v>
      </c>
      <c r="B6" s="25" t="s">
        <v>2792</v>
      </c>
      <c r="C6" s="26">
        <f>SUM(C7:C8)</f>
        <v>72788</v>
      </c>
      <c r="D6" s="27"/>
      <c r="E6" s="27">
        <v>7616.62</v>
      </c>
      <c r="G6" s="28" t="s">
        <v>769</v>
      </c>
      <c r="H6" s="28" t="s">
        <v>781</v>
      </c>
      <c r="I6" s="49">
        <v>7616.62</v>
      </c>
      <c r="J6" s="50">
        <f>G6-A6</f>
        <v>-800</v>
      </c>
      <c r="K6" s="27">
        <f>I6-C6</f>
        <v>-65171.38</v>
      </c>
      <c r="L6" s="27"/>
      <c r="M6" s="28" t="s">
        <v>769</v>
      </c>
      <c r="N6" s="28" t="s">
        <v>781</v>
      </c>
      <c r="O6" s="49">
        <v>7749.58</v>
      </c>
      <c r="P6" s="50">
        <f>M6-A6</f>
        <v>-800</v>
      </c>
      <c r="Q6" s="27">
        <f>O6-C6</f>
        <v>-65038.42</v>
      </c>
      <c r="U6" s="55" t="s">
        <v>769</v>
      </c>
      <c r="V6" s="55" t="s">
        <v>781</v>
      </c>
      <c r="W6" s="56">
        <v>8475.47</v>
      </c>
      <c r="X6" s="2">
        <f>C6-W6</f>
        <v>64312.53</v>
      </c>
      <c r="Y6" s="2">
        <f>U6-A6</f>
        <v>-800</v>
      </c>
    </row>
    <row r="7" s="3" customFormat="1" ht="26.25" customHeight="1" spans="1:25">
      <c r="A7" s="29" t="s">
        <v>2793</v>
      </c>
      <c r="B7" s="30" t="s">
        <v>2794</v>
      </c>
      <c r="C7" s="31">
        <v>46189</v>
      </c>
      <c r="D7" s="32"/>
      <c r="E7" s="32">
        <v>3922.87</v>
      </c>
      <c r="G7" s="33" t="s">
        <v>772</v>
      </c>
      <c r="H7" s="33" t="s">
        <v>773</v>
      </c>
      <c r="I7" s="51">
        <v>3922.87</v>
      </c>
      <c r="J7" s="52">
        <f>G7-A7</f>
        <v>-80000</v>
      </c>
      <c r="K7" s="32">
        <f>I7-C7</f>
        <v>-42266.13</v>
      </c>
      <c r="L7" s="32">
        <v>750</v>
      </c>
      <c r="M7" s="33" t="s">
        <v>772</v>
      </c>
      <c r="N7" s="33" t="s">
        <v>773</v>
      </c>
      <c r="O7" s="51">
        <v>4041.81</v>
      </c>
      <c r="P7" s="52">
        <f>M7-A7</f>
        <v>-80000</v>
      </c>
      <c r="Q7" s="32">
        <f>O7-C7</f>
        <v>-42147.19</v>
      </c>
      <c r="U7" s="57" t="s">
        <v>772</v>
      </c>
      <c r="V7" s="57" t="s">
        <v>773</v>
      </c>
      <c r="W7" s="58">
        <v>4680.94</v>
      </c>
      <c r="X7" s="3">
        <f>C7-W7</f>
        <v>41508.06</v>
      </c>
      <c r="Y7" s="3">
        <f>U7-A7</f>
        <v>-80000</v>
      </c>
    </row>
    <row r="8" s="1" customFormat="1" ht="26.25" customHeight="1" spans="1:25">
      <c r="A8" s="34">
        <v>2090199</v>
      </c>
      <c r="B8" s="35" t="s">
        <v>2795</v>
      </c>
      <c r="C8" s="36">
        <v>26599</v>
      </c>
      <c r="D8" s="37"/>
      <c r="E8" s="37">
        <v>135.6</v>
      </c>
      <c r="G8" s="23" t="s">
        <v>775</v>
      </c>
      <c r="H8" s="23" t="s">
        <v>776</v>
      </c>
      <c r="I8" s="48">
        <v>135.6</v>
      </c>
      <c r="J8" s="46">
        <f>G8-A8</f>
        <v>-80000</v>
      </c>
      <c r="K8" s="21">
        <f>I8-C8</f>
        <v>-26463.4</v>
      </c>
      <c r="L8" s="21"/>
      <c r="M8" s="23" t="s">
        <v>775</v>
      </c>
      <c r="N8" s="23" t="s">
        <v>776</v>
      </c>
      <c r="O8" s="48">
        <v>135.6</v>
      </c>
      <c r="P8" s="46">
        <f>M8-A8</f>
        <v>-80000</v>
      </c>
      <c r="Q8" s="21">
        <f>O8-C8</f>
        <v>-26463.4</v>
      </c>
      <c r="U8" s="53" t="s">
        <v>775</v>
      </c>
      <c r="V8" s="53" t="s">
        <v>776</v>
      </c>
      <c r="W8" s="54">
        <v>135.6</v>
      </c>
      <c r="X8" s="1">
        <f>C8-W8</f>
        <v>26463.4</v>
      </c>
      <c r="Y8" s="1">
        <f>U8-A8</f>
        <v>-80000</v>
      </c>
    </row>
    <row r="9" s="1" customFormat="1" ht="26.25" customHeight="1" spans="1:25">
      <c r="A9" s="24" t="s">
        <v>2796</v>
      </c>
      <c r="B9" s="24" t="s">
        <v>2797</v>
      </c>
      <c r="C9" s="36"/>
      <c r="D9" s="21"/>
      <c r="E9" s="21">
        <v>7616.62</v>
      </c>
      <c r="G9" s="23" t="s">
        <v>769</v>
      </c>
      <c r="H9" s="23" t="s">
        <v>781</v>
      </c>
      <c r="I9" s="48">
        <v>7616.62</v>
      </c>
      <c r="J9" s="46">
        <f>G9-A9</f>
        <v>-801</v>
      </c>
      <c r="K9" s="21">
        <f>I9-C9</f>
        <v>7616.62</v>
      </c>
      <c r="L9" s="21"/>
      <c r="M9" s="23" t="s">
        <v>769</v>
      </c>
      <c r="N9" s="23" t="s">
        <v>781</v>
      </c>
      <c r="O9" s="48">
        <v>7749.58</v>
      </c>
      <c r="P9" s="46">
        <f>M9-A9</f>
        <v>-801</v>
      </c>
      <c r="Q9" s="21">
        <f>O9-C9</f>
        <v>7749.58</v>
      </c>
      <c r="U9" s="53" t="s">
        <v>769</v>
      </c>
      <c r="V9" s="53" t="s">
        <v>781</v>
      </c>
      <c r="W9" s="54">
        <v>8475.47</v>
      </c>
      <c r="X9" s="1">
        <f>C9-W9</f>
        <v>-8475.47</v>
      </c>
      <c r="Y9" s="1">
        <f>U9-A9</f>
        <v>-801</v>
      </c>
    </row>
    <row r="10" s="1" customFormat="1" ht="26.25" customHeight="1" spans="1:25">
      <c r="A10" s="29" t="s">
        <v>2798</v>
      </c>
      <c r="B10" s="38" t="s">
        <v>2799</v>
      </c>
      <c r="C10" s="36"/>
      <c r="D10" s="21"/>
      <c r="E10" s="21">
        <v>3922.87</v>
      </c>
      <c r="G10" s="23" t="s">
        <v>772</v>
      </c>
      <c r="H10" s="23" t="s">
        <v>773</v>
      </c>
      <c r="I10" s="48">
        <v>3922.87</v>
      </c>
      <c r="J10" s="46">
        <f>G10-A10</f>
        <v>-80100</v>
      </c>
      <c r="K10" s="21">
        <f>I10-C10</f>
        <v>3922.87</v>
      </c>
      <c r="L10" s="21">
        <v>750</v>
      </c>
      <c r="M10" s="23" t="s">
        <v>772</v>
      </c>
      <c r="N10" s="23" t="s">
        <v>773</v>
      </c>
      <c r="O10" s="48">
        <v>4041.81</v>
      </c>
      <c r="P10" s="46">
        <f>M10-A10</f>
        <v>-80100</v>
      </c>
      <c r="Q10" s="21">
        <f>O10-C10</f>
        <v>4041.81</v>
      </c>
      <c r="U10" s="53" t="s">
        <v>772</v>
      </c>
      <c r="V10" s="53" t="s">
        <v>773</v>
      </c>
      <c r="W10" s="54">
        <v>4680.94</v>
      </c>
      <c r="X10" s="1">
        <f>C10-W10</f>
        <v>-4680.94</v>
      </c>
      <c r="Y10" s="1">
        <f>U10-A10</f>
        <v>-80100</v>
      </c>
    </row>
    <row r="11" s="1" customFormat="1" ht="26.25" customHeight="1" spans="1:25">
      <c r="A11" s="24" t="s">
        <v>2800</v>
      </c>
      <c r="B11" s="39" t="s">
        <v>2801</v>
      </c>
      <c r="C11" s="20">
        <f>C12+C13</f>
        <v>27237</v>
      </c>
      <c r="D11" s="21"/>
      <c r="E11" s="21">
        <v>7616.62</v>
      </c>
      <c r="G11" s="23" t="s">
        <v>769</v>
      </c>
      <c r="H11" s="23" t="s">
        <v>770</v>
      </c>
      <c r="I11" s="48">
        <v>7616.62</v>
      </c>
      <c r="J11" s="46">
        <f>G11-A11</f>
        <v>-802</v>
      </c>
      <c r="K11" s="21">
        <f>I11-C11</f>
        <v>-19620.38</v>
      </c>
      <c r="L11" s="21"/>
      <c r="M11" s="23" t="s">
        <v>769</v>
      </c>
      <c r="N11" s="23" t="s">
        <v>770</v>
      </c>
      <c r="O11" s="48">
        <v>7749.58</v>
      </c>
      <c r="P11" s="46">
        <f>M11-A11</f>
        <v>-802</v>
      </c>
      <c r="Q11" s="21">
        <f>O11-C11</f>
        <v>-19487.42</v>
      </c>
      <c r="U11" s="53" t="s">
        <v>769</v>
      </c>
      <c r="V11" s="53" t="s">
        <v>770</v>
      </c>
      <c r="W11" s="54">
        <v>8475.47</v>
      </c>
      <c r="X11" s="1">
        <f>C11-W11</f>
        <v>18761.53</v>
      </c>
      <c r="Y11" s="1">
        <f>U11-A11</f>
        <v>-802</v>
      </c>
    </row>
    <row r="12" s="1" customFormat="1" ht="26.25" customHeight="1" spans="1:25">
      <c r="A12" s="29" t="s">
        <v>2802</v>
      </c>
      <c r="B12" s="38" t="s">
        <v>2803</v>
      </c>
      <c r="C12" s="40">
        <v>26872</v>
      </c>
      <c r="D12" s="21"/>
      <c r="E12" s="21">
        <v>3922.87</v>
      </c>
      <c r="G12" s="23" t="s">
        <v>772</v>
      </c>
      <c r="H12" s="23" t="s">
        <v>773</v>
      </c>
      <c r="I12" s="48">
        <v>3922.87</v>
      </c>
      <c r="J12" s="46">
        <f>G12-A12</f>
        <v>-80200</v>
      </c>
      <c r="K12" s="21">
        <f>I12-C12</f>
        <v>-22949.13</v>
      </c>
      <c r="L12" s="21">
        <v>750</v>
      </c>
      <c r="M12" s="23" t="s">
        <v>772</v>
      </c>
      <c r="N12" s="23" t="s">
        <v>773</v>
      </c>
      <c r="O12" s="48">
        <v>4041.81</v>
      </c>
      <c r="P12" s="46">
        <f>M12-A12</f>
        <v>-80200</v>
      </c>
      <c r="Q12" s="21">
        <f>O12-C12</f>
        <v>-22830.19</v>
      </c>
      <c r="U12" s="53" t="s">
        <v>772</v>
      </c>
      <c r="V12" s="53" t="s">
        <v>773</v>
      </c>
      <c r="W12" s="54">
        <v>4680.94</v>
      </c>
      <c r="X12" s="1">
        <f>C12-W12</f>
        <v>22191.06</v>
      </c>
      <c r="Y12" s="1">
        <f>U12-A12</f>
        <v>-80200</v>
      </c>
    </row>
    <row r="13" s="1" customFormat="1" ht="26.25" customHeight="1" spans="1:25">
      <c r="A13" s="34">
        <v>2090399</v>
      </c>
      <c r="B13" s="35" t="s">
        <v>2804</v>
      </c>
      <c r="C13" s="36">
        <v>365</v>
      </c>
      <c r="D13" s="37"/>
      <c r="E13" s="37">
        <v>135.6</v>
      </c>
      <c r="G13" s="23" t="s">
        <v>775</v>
      </c>
      <c r="H13" s="23" t="s">
        <v>776</v>
      </c>
      <c r="I13" s="48">
        <v>135.6</v>
      </c>
      <c r="J13" s="46">
        <f>G13-A13</f>
        <v>-80200</v>
      </c>
      <c r="K13" s="21">
        <f>I13-C13</f>
        <v>-229.4</v>
      </c>
      <c r="L13" s="21"/>
      <c r="M13" s="23" t="s">
        <v>775</v>
      </c>
      <c r="N13" s="23" t="s">
        <v>776</v>
      </c>
      <c r="O13" s="48">
        <v>135.6</v>
      </c>
      <c r="P13" s="46">
        <f>M13-A13</f>
        <v>-80200</v>
      </c>
      <c r="Q13" s="21">
        <f>O13-C13</f>
        <v>-229.4</v>
      </c>
      <c r="U13" s="53" t="s">
        <v>775</v>
      </c>
      <c r="V13" s="53" t="s">
        <v>776</v>
      </c>
      <c r="W13" s="54">
        <v>135.6</v>
      </c>
      <c r="X13" s="1">
        <f>C13-W13</f>
        <v>229.4</v>
      </c>
      <c r="Y13" s="1">
        <f>U13-A13</f>
        <v>-80200</v>
      </c>
    </row>
    <row r="14" s="1" customFormat="1" ht="26.25" customHeight="1" spans="1:25">
      <c r="A14" s="24" t="s">
        <v>2805</v>
      </c>
      <c r="B14" s="39" t="s">
        <v>2806</v>
      </c>
      <c r="C14" s="36"/>
      <c r="D14" s="21"/>
      <c r="E14" s="21">
        <v>7616.62</v>
      </c>
      <c r="G14" s="23" t="s">
        <v>769</v>
      </c>
      <c r="H14" s="23" t="s">
        <v>781</v>
      </c>
      <c r="I14" s="48">
        <v>7616.62</v>
      </c>
      <c r="J14" s="46">
        <f>G14-A14</f>
        <v>-803</v>
      </c>
      <c r="K14" s="21">
        <f>I14-C14</f>
        <v>7616.62</v>
      </c>
      <c r="L14" s="21"/>
      <c r="M14" s="23" t="s">
        <v>769</v>
      </c>
      <c r="N14" s="23" t="s">
        <v>781</v>
      </c>
      <c r="O14" s="48">
        <v>7749.58</v>
      </c>
      <c r="P14" s="46">
        <f>M14-A14</f>
        <v>-803</v>
      </c>
      <c r="Q14" s="21">
        <f>O14-C14</f>
        <v>7749.58</v>
      </c>
      <c r="U14" s="53" t="s">
        <v>769</v>
      </c>
      <c r="V14" s="53" t="s">
        <v>781</v>
      </c>
      <c r="W14" s="54">
        <v>8475.47</v>
      </c>
      <c r="X14" s="1">
        <f>C14-W14</f>
        <v>-8475.47</v>
      </c>
      <c r="Y14" s="1">
        <f>U14-A14</f>
        <v>-803</v>
      </c>
    </row>
    <row r="15" s="1" customFormat="1" ht="26.25" customHeight="1" spans="1:25">
      <c r="A15" s="29" t="s">
        <v>2807</v>
      </c>
      <c r="B15" s="38" t="s">
        <v>2808</v>
      </c>
      <c r="C15" s="36"/>
      <c r="D15" s="21"/>
      <c r="E15" s="21">
        <v>3922.87</v>
      </c>
      <c r="G15" s="23" t="s">
        <v>772</v>
      </c>
      <c r="H15" s="23" t="s">
        <v>773</v>
      </c>
      <c r="I15" s="48">
        <v>3922.87</v>
      </c>
      <c r="J15" s="46">
        <f>G15-A15</f>
        <v>-80300</v>
      </c>
      <c r="K15" s="21">
        <f>I15-C15</f>
        <v>3922.87</v>
      </c>
      <c r="L15" s="21">
        <v>750</v>
      </c>
      <c r="M15" s="23" t="s">
        <v>772</v>
      </c>
      <c r="N15" s="23" t="s">
        <v>773</v>
      </c>
      <c r="O15" s="48">
        <v>4041.81</v>
      </c>
      <c r="P15" s="46">
        <f>M15-A15</f>
        <v>-80300</v>
      </c>
      <c r="Q15" s="21">
        <f>O15-C15</f>
        <v>4041.81</v>
      </c>
      <c r="U15" s="53" t="s">
        <v>772</v>
      </c>
      <c r="V15" s="53" t="s">
        <v>773</v>
      </c>
      <c r="W15" s="54">
        <v>4680.94</v>
      </c>
      <c r="X15" s="1">
        <f>C15-W15</f>
        <v>-4680.94</v>
      </c>
      <c r="Y15" s="1">
        <f>U15-A15</f>
        <v>-80300</v>
      </c>
    </row>
    <row r="16" s="1" customFormat="1" ht="26.25" customHeight="1" spans="1:23">
      <c r="A16" s="24" t="s">
        <v>2809</v>
      </c>
      <c r="B16" s="39" t="s">
        <v>2810</v>
      </c>
      <c r="C16" s="20">
        <f>C17+C18</f>
        <v>36599</v>
      </c>
      <c r="D16" s="37"/>
      <c r="E16" s="37"/>
      <c r="G16" s="23"/>
      <c r="H16" s="23"/>
      <c r="I16" s="48"/>
      <c r="J16" s="46"/>
      <c r="K16" s="21"/>
      <c r="L16" s="21"/>
      <c r="M16" s="23"/>
      <c r="N16" s="23"/>
      <c r="O16" s="48"/>
      <c r="P16" s="46"/>
      <c r="Q16" s="21"/>
      <c r="U16" s="53"/>
      <c r="V16" s="53"/>
      <c r="W16" s="54"/>
    </row>
    <row r="17" s="1" customFormat="1" ht="26.25" customHeight="1" spans="1:23">
      <c r="A17" s="34">
        <v>2090601</v>
      </c>
      <c r="B17" s="35" t="s">
        <v>2811</v>
      </c>
      <c r="C17" s="40">
        <v>36544</v>
      </c>
      <c r="D17" s="37"/>
      <c r="E17" s="37"/>
      <c r="G17" s="23"/>
      <c r="H17" s="23"/>
      <c r="I17" s="48"/>
      <c r="J17" s="46"/>
      <c r="K17" s="21"/>
      <c r="L17" s="21"/>
      <c r="M17" s="23"/>
      <c r="N17" s="23"/>
      <c r="O17" s="48"/>
      <c r="P17" s="46"/>
      <c r="Q17" s="21"/>
      <c r="U17" s="53"/>
      <c r="V17" s="53"/>
      <c r="W17" s="54"/>
    </row>
    <row r="18" s="1" customFormat="1" ht="26.25" customHeight="1" spans="1:23">
      <c r="A18" s="34">
        <v>2090699</v>
      </c>
      <c r="B18" s="35" t="s">
        <v>2812</v>
      </c>
      <c r="C18" s="40">
        <v>55</v>
      </c>
      <c r="D18" s="37"/>
      <c r="E18" s="37"/>
      <c r="G18" s="23"/>
      <c r="H18" s="23"/>
      <c r="I18" s="48"/>
      <c r="J18" s="46"/>
      <c r="K18" s="21"/>
      <c r="L18" s="21"/>
      <c r="M18" s="23"/>
      <c r="N18" s="23"/>
      <c r="O18" s="48"/>
      <c r="P18" s="46"/>
      <c r="Q18" s="21"/>
      <c r="U18" s="53"/>
      <c r="V18" s="53"/>
      <c r="W18" s="54"/>
    </row>
    <row r="19" s="1" customFormat="1" ht="26.25" customHeight="1" spans="1:25">
      <c r="A19" s="24" t="s">
        <v>2813</v>
      </c>
      <c r="B19" s="39" t="s">
        <v>2814</v>
      </c>
      <c r="C19" s="20">
        <v>2486</v>
      </c>
      <c r="D19" s="21"/>
      <c r="E19" s="21">
        <v>7616.62</v>
      </c>
      <c r="G19" s="23" t="s">
        <v>769</v>
      </c>
      <c r="H19" s="23" t="s">
        <v>781</v>
      </c>
      <c r="I19" s="48">
        <v>7616.62</v>
      </c>
      <c r="J19" s="46">
        <f t="shared" ref="J19:J21" si="6">G19-A19</f>
        <v>-804</v>
      </c>
      <c r="K19" s="21">
        <f t="shared" ref="K19:K21" si="7">I19-C19</f>
        <v>5130.62</v>
      </c>
      <c r="L19" s="21"/>
      <c r="M19" s="23" t="s">
        <v>769</v>
      </c>
      <c r="N19" s="23" t="s">
        <v>781</v>
      </c>
      <c r="O19" s="48">
        <v>7749.58</v>
      </c>
      <c r="P19" s="46">
        <f t="shared" ref="P19:P21" si="8">M19-A19</f>
        <v>-804</v>
      </c>
      <c r="Q19" s="21">
        <f t="shared" ref="Q19:Q21" si="9">O19-C19</f>
        <v>5263.58</v>
      </c>
      <c r="U19" s="53" t="s">
        <v>769</v>
      </c>
      <c r="V19" s="53" t="s">
        <v>781</v>
      </c>
      <c r="W19" s="54">
        <v>8475.47</v>
      </c>
      <c r="X19" s="1">
        <f t="shared" ref="X19:X21" si="10">C19-W19</f>
        <v>-5989.47</v>
      </c>
      <c r="Y19" s="1">
        <f t="shared" ref="Y19:Y21" si="11">U19-A19</f>
        <v>-804</v>
      </c>
    </row>
    <row r="20" s="1" customFormat="1" ht="26.25" customHeight="1" spans="1:25">
      <c r="A20" s="29" t="s">
        <v>2815</v>
      </c>
      <c r="B20" s="38" t="s">
        <v>2816</v>
      </c>
      <c r="C20" s="40">
        <v>2486</v>
      </c>
      <c r="D20" s="21"/>
      <c r="E20" s="21">
        <v>3922.87</v>
      </c>
      <c r="G20" s="23" t="s">
        <v>772</v>
      </c>
      <c r="H20" s="23" t="s">
        <v>773</v>
      </c>
      <c r="I20" s="48">
        <v>3922.87</v>
      </c>
      <c r="J20" s="46">
        <f>G20-A20</f>
        <v>-80400</v>
      </c>
      <c r="K20" s="21">
        <f>I20-C20</f>
        <v>1436.87</v>
      </c>
      <c r="L20" s="21">
        <v>750</v>
      </c>
      <c r="M20" s="23" t="s">
        <v>772</v>
      </c>
      <c r="N20" s="23" t="s">
        <v>773</v>
      </c>
      <c r="O20" s="48">
        <v>4041.81</v>
      </c>
      <c r="P20" s="46">
        <f>M20-A20</f>
        <v>-80400</v>
      </c>
      <c r="Q20" s="21">
        <f>O20-C20</f>
        <v>1555.81</v>
      </c>
      <c r="U20" s="53" t="s">
        <v>772</v>
      </c>
      <c r="V20" s="53" t="s">
        <v>773</v>
      </c>
      <c r="W20" s="54">
        <v>4680.94</v>
      </c>
      <c r="X20" s="1">
        <f>C20-W20</f>
        <v>-2194.94</v>
      </c>
      <c r="Y20" s="1">
        <f>U20-A20</f>
        <v>-80400</v>
      </c>
    </row>
    <row r="21" s="1" customFormat="1" ht="26.25" customHeight="1" spans="1:25">
      <c r="A21" s="24">
        <v>20910</v>
      </c>
      <c r="B21" s="39" t="s">
        <v>2817</v>
      </c>
      <c r="C21" s="20">
        <f>C22+C23</f>
        <v>17752</v>
      </c>
      <c r="D21" s="37"/>
      <c r="E21" s="37">
        <v>135.6</v>
      </c>
      <c r="G21" s="23" t="s">
        <v>775</v>
      </c>
      <c r="H21" s="23" t="s">
        <v>776</v>
      </c>
      <c r="I21" s="48">
        <v>135.6</v>
      </c>
      <c r="J21" s="46">
        <f>G21-A21</f>
        <v>1989289</v>
      </c>
      <c r="K21" s="21">
        <f>I21-C21</f>
        <v>-17616.4</v>
      </c>
      <c r="L21" s="21"/>
      <c r="M21" s="23" t="s">
        <v>775</v>
      </c>
      <c r="N21" s="23" t="s">
        <v>776</v>
      </c>
      <c r="O21" s="48">
        <v>135.6</v>
      </c>
      <c r="P21" s="46">
        <f>M21-A21</f>
        <v>1989289</v>
      </c>
      <c r="Q21" s="21">
        <f>O21-C21</f>
        <v>-17616.4</v>
      </c>
      <c r="U21" s="53" t="s">
        <v>775</v>
      </c>
      <c r="V21" s="53" t="s">
        <v>776</v>
      </c>
      <c r="W21" s="54">
        <v>135.6</v>
      </c>
      <c r="X21" s="1">
        <f>C21-W21</f>
        <v>17616.4</v>
      </c>
      <c r="Y21" s="1">
        <f>U21-A21</f>
        <v>1989289</v>
      </c>
    </row>
    <row r="22" s="1" customFormat="1" ht="26.25" customHeight="1" spans="1:25">
      <c r="A22" s="41" t="s">
        <v>2818</v>
      </c>
      <c r="B22" s="38" t="s">
        <v>2819</v>
      </c>
      <c r="C22" s="40">
        <v>17740</v>
      </c>
      <c r="D22" s="21"/>
      <c r="E22" s="21">
        <v>7616.62</v>
      </c>
      <c r="G22" s="23" t="s">
        <v>769</v>
      </c>
      <c r="H22" s="23" t="s">
        <v>781</v>
      </c>
      <c r="I22" s="48">
        <v>7616.62</v>
      </c>
      <c r="J22" s="46">
        <f t="shared" ref="J22" si="12">G22-A22</f>
        <v>-2070900</v>
      </c>
      <c r="K22" s="21">
        <f t="shared" ref="K22" si="13">I22-C22</f>
        <v>-10123.38</v>
      </c>
      <c r="L22" s="21"/>
      <c r="M22" s="23" t="s">
        <v>769</v>
      </c>
      <c r="N22" s="23" t="s">
        <v>781</v>
      </c>
      <c r="O22" s="48">
        <v>7749.58</v>
      </c>
      <c r="P22" s="46">
        <f t="shared" ref="P22" si="14">M22-A22</f>
        <v>-2070900</v>
      </c>
      <c r="Q22" s="21">
        <f t="shared" ref="Q22" si="15">O22-C22</f>
        <v>-9990.42</v>
      </c>
      <c r="U22" s="53" t="s">
        <v>769</v>
      </c>
      <c r="V22" s="53" t="s">
        <v>781</v>
      </c>
      <c r="W22" s="54">
        <v>8475.47</v>
      </c>
      <c r="X22" s="1">
        <f t="shared" ref="X22" si="16">C22-W22</f>
        <v>9264.53</v>
      </c>
      <c r="Y22" s="1">
        <f t="shared" ref="Y22" si="17">U22-A22</f>
        <v>-2070900</v>
      </c>
    </row>
    <row r="23" s="1" customFormat="1" ht="26.25" customHeight="1" spans="1:23">
      <c r="A23" s="24" t="s">
        <v>2820</v>
      </c>
      <c r="B23" s="38" t="s">
        <v>2821</v>
      </c>
      <c r="C23" s="40">
        <v>12</v>
      </c>
      <c r="D23" s="21"/>
      <c r="E23" s="21"/>
      <c r="G23" s="23"/>
      <c r="H23" s="23"/>
      <c r="I23" s="48"/>
      <c r="J23" s="46"/>
      <c r="K23" s="21"/>
      <c r="L23" s="21"/>
      <c r="M23" s="23"/>
      <c r="N23" s="23"/>
      <c r="O23" s="48"/>
      <c r="P23" s="46"/>
      <c r="Q23" s="21"/>
      <c r="U23" s="53"/>
      <c r="V23" s="53"/>
      <c r="W23" s="54"/>
    </row>
    <row r="24" s="1" customFormat="1" ht="26.25" customHeight="1" spans="1:23">
      <c r="A24" s="42"/>
      <c r="B24" s="43" t="s">
        <v>2822</v>
      </c>
      <c r="C24" s="40">
        <v>12520</v>
      </c>
      <c r="D24" s="21"/>
      <c r="E24" s="21"/>
      <c r="G24" s="23"/>
      <c r="H24" s="23"/>
      <c r="I24" s="48"/>
      <c r="J24" s="46"/>
      <c r="K24" s="21"/>
      <c r="L24" s="21"/>
      <c r="M24" s="23"/>
      <c r="N24" s="23"/>
      <c r="O24" s="48"/>
      <c r="P24" s="46"/>
      <c r="Q24" s="21"/>
      <c r="U24" s="53"/>
      <c r="V24" s="53"/>
      <c r="W24" s="54"/>
    </row>
    <row r="25" s="1" customFormat="1" ht="26.25" customHeight="1" spans="1:24">
      <c r="A25" s="44" t="s">
        <v>2753</v>
      </c>
      <c r="B25" s="45"/>
      <c r="C25" s="20">
        <f>C6+C11+C16+C19+C21+C24</f>
        <v>169382</v>
      </c>
      <c r="G25" s="17" t="str">
        <f t="shared" ref="G25:I25" si="18">""</f>
        <v/>
      </c>
      <c r="H25" s="17" t="str">
        <f>""</f>
        <v/>
      </c>
      <c r="I25" s="17" t="str">
        <f>""</f>
        <v/>
      </c>
      <c r="J25" s="46"/>
      <c r="M25" s="17" t="str">
        <f t="shared" ref="M25:O25" si="19">""</f>
        <v/>
      </c>
      <c r="N25" s="47" t="str">
        <f>""</f>
        <v/>
      </c>
      <c r="O25" s="17" t="str">
        <f>""</f>
        <v/>
      </c>
      <c r="W25" s="59" t="e">
        <f>W26+#REF!+#REF!+#REF!+#REF!+#REF!+#REF!+#REF!+#REF!+#REF!+#REF!+#REF!+#REF!+#REF!+#REF!+#REF!+#REF!+#REF!+#REF!+#REF!+#REF!</f>
        <v>#REF!</v>
      </c>
      <c r="X25" s="59" t="e">
        <f>X26+#REF!+#REF!+#REF!+#REF!+#REF!+#REF!+#REF!+#REF!+#REF!+#REF!+#REF!+#REF!+#REF!+#REF!+#REF!+#REF!+#REF!+#REF!+#REF!+#REF!</f>
        <v>#REF!</v>
      </c>
    </row>
    <row r="26" ht="19.5" customHeight="1" spans="17:25">
      <c r="Q26" s="60"/>
      <c r="U26" s="61" t="s">
        <v>788</v>
      </c>
      <c r="V26" s="61" t="s">
        <v>789</v>
      </c>
      <c r="W26" s="62">
        <v>19998</v>
      </c>
      <c r="X26" s="6">
        <f t="shared" ref="X26:X28" si="20">C26-W26</f>
        <v>-19998</v>
      </c>
      <c r="Y26" s="6">
        <f t="shared" ref="Y26:Y28" si="21">U26-A26</f>
        <v>232</v>
      </c>
    </row>
    <row r="27" ht="19.5" customHeight="1" spans="17:25">
      <c r="Q27" s="60"/>
      <c r="U27" s="61" t="s">
        <v>791</v>
      </c>
      <c r="V27" s="61" t="s">
        <v>792</v>
      </c>
      <c r="W27" s="62">
        <v>19998</v>
      </c>
      <c r="X27" s="6">
        <f>C27-W27</f>
        <v>-19998</v>
      </c>
      <c r="Y27" s="6">
        <f>U27-A27</f>
        <v>23203</v>
      </c>
    </row>
    <row r="28" ht="19.5" customHeight="1" spans="17:25">
      <c r="Q28" s="60"/>
      <c r="U28" s="61" t="s">
        <v>794</v>
      </c>
      <c r="V28" s="61" t="s">
        <v>795</v>
      </c>
      <c r="W28" s="62">
        <v>19998</v>
      </c>
      <c r="X28" s="6">
        <f>C28-W28</f>
        <v>-19998</v>
      </c>
      <c r="Y28" s="6">
        <f>U28-A28</f>
        <v>2320301</v>
      </c>
    </row>
    <row r="29" ht="19.5" customHeight="1" spans="17:17">
      <c r="Q29" s="60"/>
    </row>
    <row r="30" ht="19.5" customHeight="1" spans="17:17">
      <c r="Q30" s="60"/>
    </row>
    <row r="31" ht="19.5" customHeight="1" spans="17:17">
      <c r="Q31" s="60"/>
    </row>
    <row r="32" ht="19.5" customHeight="1" spans="17:17">
      <c r="Q32" s="60"/>
    </row>
    <row r="33" ht="19.5" customHeight="1" spans="17:17">
      <c r="Q33" s="60"/>
    </row>
    <row r="34" ht="19.5" customHeight="1" spans="17:17">
      <c r="Q34" s="60"/>
    </row>
    <row r="35" ht="19.5" customHeight="1" spans="17:17">
      <c r="Q35" s="60"/>
    </row>
    <row r="36" ht="19.5" customHeight="1" spans="17:17">
      <c r="Q36" s="60"/>
    </row>
    <row r="37" ht="19.5" customHeight="1" spans="17:17">
      <c r="Q37" s="60"/>
    </row>
    <row r="38" ht="19.5" customHeight="1" spans="17:17">
      <c r="Q38" s="60"/>
    </row>
    <row r="39" ht="19.5" customHeight="1" spans="17:17">
      <c r="Q39" s="60"/>
    </row>
    <row r="40" ht="19.5" customHeight="1" spans="17:17">
      <c r="Q40" s="60"/>
    </row>
    <row r="41" ht="19.5" customHeight="1" spans="17:17">
      <c r="Q41" s="60"/>
    </row>
  </sheetData>
  <mergeCells count="2">
    <mergeCell ref="A2:C2"/>
    <mergeCell ref="A25:B25"/>
  </mergeCells>
  <printOptions horizontalCentered="1"/>
  <pageMargins left="0.747916666666667" right="0.747916666666667" top="0.984027777777778" bottom="0.984027777777778" header="0.511805555555556" footer="0.511805555555556"/>
  <pageSetup paperSize="9" scale="95"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O1392"/>
  <sheetViews>
    <sheetView workbookViewId="0">
      <selection activeCell="A2" sqref="A2:C2"/>
    </sheetView>
  </sheetViews>
  <sheetFormatPr defaultColWidth="7" defaultRowHeight="15"/>
  <cols>
    <col min="1" max="1" width="15.375" style="239" customWidth="1"/>
    <col min="2" max="2" width="44.625" style="240" customWidth="1"/>
    <col min="3" max="3" width="14.25" style="241" customWidth="1"/>
    <col min="4" max="4" width="10.375" style="1" hidden="1" customWidth="1"/>
    <col min="5" max="5" width="9.625" style="6" hidden="1" customWidth="1"/>
    <col min="6" max="6" width="8.125" style="6" hidden="1" customWidth="1"/>
    <col min="7" max="7" width="9.625" style="7" hidden="1" customWidth="1"/>
    <col min="8" max="8" width="17.5" style="7" hidden="1" customWidth="1"/>
    <col min="9" max="9" width="12.5" style="8" hidden="1" customWidth="1"/>
    <col min="10" max="10" width="7" style="9" hidden="1" customWidth="1"/>
    <col min="11" max="12" width="7" style="6" hidden="1" customWidth="1"/>
    <col min="13" max="13" width="13.875" style="6" hidden="1" customWidth="1"/>
    <col min="14" max="14" width="7.875" style="6" hidden="1" customWidth="1"/>
    <col min="15" max="15" width="9.5" style="6" hidden="1" customWidth="1"/>
    <col min="16" max="16" width="6.875" style="6" hidden="1" customWidth="1"/>
    <col min="17" max="17" width="9" style="6" hidden="1" customWidth="1"/>
    <col min="18" max="18" width="5.875" style="6" hidden="1" customWidth="1"/>
    <col min="19" max="19" width="5.25" style="6" hidden="1" customWidth="1"/>
    <col min="20" max="20" width="6.5" style="6" hidden="1" customWidth="1"/>
    <col min="21" max="22" width="7" style="6" hidden="1" customWidth="1"/>
    <col min="23" max="23" width="10.625" style="6" hidden="1" customWidth="1"/>
    <col min="24" max="24" width="10.5" style="6" hidden="1" customWidth="1"/>
    <col min="25" max="25" width="7" style="6" hidden="1" customWidth="1"/>
    <col min="26" max="16384" width="7" style="6"/>
  </cols>
  <sheetData>
    <row r="1" ht="29.25" customHeight="1" spans="1:1">
      <c r="A1" s="242" t="s">
        <v>804</v>
      </c>
    </row>
    <row r="2" ht="28.5" customHeight="1" spans="1:9">
      <c r="A2" s="11" t="s">
        <v>805</v>
      </c>
      <c r="B2" s="12"/>
      <c r="C2" s="129"/>
      <c r="G2" s="6"/>
      <c r="H2" s="6"/>
      <c r="I2" s="6"/>
    </row>
    <row r="3" s="1" customFormat="1" ht="21.75" customHeight="1" spans="1:13">
      <c r="A3" s="239"/>
      <c r="B3" s="240"/>
      <c r="C3" s="5" t="s">
        <v>763</v>
      </c>
      <c r="E3" s="1">
        <v>12.11</v>
      </c>
      <c r="G3" s="1">
        <v>12.22</v>
      </c>
      <c r="J3" s="46"/>
      <c r="M3" s="1">
        <v>1.2</v>
      </c>
    </row>
    <row r="4" s="1" customFormat="1" ht="24" customHeight="1" spans="1:15">
      <c r="A4" s="243" t="s">
        <v>806</v>
      </c>
      <c r="B4" s="244" t="s">
        <v>807</v>
      </c>
      <c r="C4" s="245" t="s">
        <v>808</v>
      </c>
      <c r="G4" s="17" t="s">
        <v>765</v>
      </c>
      <c r="H4" s="17" t="s">
        <v>766</v>
      </c>
      <c r="I4" s="17" t="s">
        <v>767</v>
      </c>
      <c r="J4" s="46"/>
      <c r="M4" s="17" t="s">
        <v>765</v>
      </c>
      <c r="N4" s="47" t="s">
        <v>766</v>
      </c>
      <c r="O4" s="17" t="s">
        <v>767</v>
      </c>
    </row>
    <row r="5" ht="13.5" spans="1:3">
      <c r="A5" s="130"/>
      <c r="B5" s="130" t="s">
        <v>809</v>
      </c>
      <c r="C5" s="133">
        <f>SUM(C6,C259,C296,C314,C435,C490,C546,C595,C711,C775,C853,C877,C1009,C1080,C1156,C1183,C1212,C1222,C1302,C1320,C1374,C1377,C1389)</f>
        <v>599658</v>
      </c>
    </row>
    <row r="6" ht="13.5" spans="1:3">
      <c r="A6" s="131">
        <v>201</v>
      </c>
      <c r="B6" s="192" t="s">
        <v>810</v>
      </c>
      <c r="C6" s="133">
        <f>SUM(C7,C19,C28,C40,C52,C63,C74,C86,C95,C105,C120,C129,C140,C152,C162,C175,C182,C189,C198,C204,C211,C219,C226,C232,C238,C244,C250,C256)</f>
        <v>76486</v>
      </c>
    </row>
    <row r="7" ht="13.5" spans="1:3">
      <c r="A7" s="131">
        <v>20101</v>
      </c>
      <c r="B7" s="192" t="s">
        <v>811</v>
      </c>
      <c r="C7" s="133">
        <f>SUM(C8:C18)</f>
        <v>413</v>
      </c>
    </row>
    <row r="8" ht="13.5" spans="1:3">
      <c r="A8" s="131">
        <v>2010101</v>
      </c>
      <c r="B8" s="131" t="s">
        <v>812</v>
      </c>
      <c r="C8" s="133">
        <v>218</v>
      </c>
    </row>
    <row r="9" ht="13.5" spans="1:3">
      <c r="A9" s="131">
        <v>2010102</v>
      </c>
      <c r="B9" s="131" t="s">
        <v>813</v>
      </c>
      <c r="C9" s="133">
        <v>0</v>
      </c>
    </row>
    <row r="10" ht="13.5" spans="1:3">
      <c r="A10" s="131">
        <v>2010103</v>
      </c>
      <c r="B10" s="131" t="s">
        <v>814</v>
      </c>
      <c r="C10" s="133">
        <v>0</v>
      </c>
    </row>
    <row r="11" ht="13.5" spans="1:3">
      <c r="A11" s="131">
        <v>2010104</v>
      </c>
      <c r="B11" s="131" t="s">
        <v>815</v>
      </c>
      <c r="C11" s="133">
        <v>71</v>
      </c>
    </row>
    <row r="12" ht="13.5" spans="1:3">
      <c r="A12" s="131">
        <v>2010105</v>
      </c>
      <c r="B12" s="131" t="s">
        <v>816</v>
      </c>
      <c r="C12" s="133">
        <v>0</v>
      </c>
    </row>
    <row r="13" ht="13.5" spans="1:3">
      <c r="A13" s="131">
        <v>2010106</v>
      </c>
      <c r="B13" s="131" t="s">
        <v>817</v>
      </c>
      <c r="C13" s="133">
        <v>5</v>
      </c>
    </row>
    <row r="14" ht="13.5" spans="1:3">
      <c r="A14" s="131">
        <v>2010107</v>
      </c>
      <c r="B14" s="131" t="s">
        <v>818</v>
      </c>
      <c r="C14" s="133">
        <v>0</v>
      </c>
    </row>
    <row r="15" ht="13.5" spans="1:3">
      <c r="A15" s="131">
        <v>2010108</v>
      </c>
      <c r="B15" s="131" t="s">
        <v>819</v>
      </c>
      <c r="C15" s="133">
        <v>0</v>
      </c>
    </row>
    <row r="16" ht="13.5" spans="1:3">
      <c r="A16" s="131">
        <v>2010109</v>
      </c>
      <c r="B16" s="131" t="s">
        <v>820</v>
      </c>
      <c r="C16" s="133">
        <v>0</v>
      </c>
    </row>
    <row r="17" ht="13.5" spans="1:3">
      <c r="A17" s="131">
        <v>2010150</v>
      </c>
      <c r="B17" s="131" t="s">
        <v>821</v>
      </c>
      <c r="C17" s="133">
        <v>0</v>
      </c>
    </row>
    <row r="18" ht="13.5" spans="1:3">
      <c r="A18" s="131">
        <v>2010199</v>
      </c>
      <c r="B18" s="131" t="s">
        <v>822</v>
      </c>
      <c r="C18" s="133">
        <v>119</v>
      </c>
    </row>
    <row r="19" ht="13.5" spans="1:3">
      <c r="A19" s="131">
        <v>20102</v>
      </c>
      <c r="B19" s="192" t="s">
        <v>823</v>
      </c>
      <c r="C19" s="133">
        <f>SUM(C20:C27)</f>
        <v>274</v>
      </c>
    </row>
    <row r="20" ht="13.5" spans="1:3">
      <c r="A20" s="131">
        <v>2010201</v>
      </c>
      <c r="B20" s="131" t="s">
        <v>812</v>
      </c>
      <c r="C20" s="133">
        <v>234</v>
      </c>
    </row>
    <row r="21" ht="13.5" spans="1:3">
      <c r="A21" s="131">
        <v>2010202</v>
      </c>
      <c r="B21" s="131" t="s">
        <v>813</v>
      </c>
      <c r="C21" s="133">
        <v>0</v>
      </c>
    </row>
    <row r="22" ht="13.5" spans="1:3">
      <c r="A22" s="131">
        <v>2010203</v>
      </c>
      <c r="B22" s="131" t="s">
        <v>814</v>
      </c>
      <c r="C22" s="133">
        <v>0</v>
      </c>
    </row>
    <row r="23" ht="13.5" spans="1:3">
      <c r="A23" s="131">
        <v>2010204</v>
      </c>
      <c r="B23" s="131" t="s">
        <v>824</v>
      </c>
      <c r="C23" s="133">
        <v>40</v>
      </c>
    </row>
    <row r="24" ht="13.5" spans="1:3">
      <c r="A24" s="131">
        <v>2010205</v>
      </c>
      <c r="B24" s="131" t="s">
        <v>825</v>
      </c>
      <c r="C24" s="133">
        <v>0</v>
      </c>
    </row>
    <row r="25" ht="13.5" spans="1:3">
      <c r="A25" s="131">
        <v>2010206</v>
      </c>
      <c r="B25" s="131" t="s">
        <v>826</v>
      </c>
      <c r="C25" s="133">
        <v>0</v>
      </c>
    </row>
    <row r="26" ht="13.5" spans="1:3">
      <c r="A26" s="131">
        <v>2010250</v>
      </c>
      <c r="B26" s="131" t="s">
        <v>821</v>
      </c>
      <c r="C26" s="133">
        <v>0</v>
      </c>
    </row>
    <row r="27" ht="13.5" spans="1:3">
      <c r="A27" s="131">
        <v>2010299</v>
      </c>
      <c r="B27" s="131" t="s">
        <v>827</v>
      </c>
      <c r="C27" s="133">
        <v>0</v>
      </c>
    </row>
    <row r="28" ht="13.5" spans="1:3">
      <c r="A28" s="131">
        <v>20103</v>
      </c>
      <c r="B28" s="192" t="s">
        <v>828</v>
      </c>
      <c r="C28" s="133">
        <f>SUM(C29:C39)</f>
        <v>44719</v>
      </c>
    </row>
    <row r="29" ht="13.5" spans="1:3">
      <c r="A29" s="131">
        <v>2010301</v>
      </c>
      <c r="B29" s="131" t="s">
        <v>812</v>
      </c>
      <c r="C29" s="133">
        <v>16055</v>
      </c>
    </row>
    <row r="30" ht="13.5" spans="1:3">
      <c r="A30" s="131">
        <v>2010302</v>
      </c>
      <c r="B30" s="131" t="s">
        <v>813</v>
      </c>
      <c r="C30" s="133">
        <v>0</v>
      </c>
    </row>
    <row r="31" ht="13.5" spans="1:3">
      <c r="A31" s="131">
        <v>2010303</v>
      </c>
      <c r="B31" s="131" t="s">
        <v>814</v>
      </c>
      <c r="C31" s="133">
        <v>1500</v>
      </c>
    </row>
    <row r="32" ht="13.5" spans="1:3">
      <c r="A32" s="131">
        <v>2010304</v>
      </c>
      <c r="B32" s="131" t="s">
        <v>829</v>
      </c>
      <c r="C32" s="133">
        <v>0</v>
      </c>
    </row>
    <row r="33" ht="13.5" spans="1:3">
      <c r="A33" s="131">
        <v>2010305</v>
      </c>
      <c r="B33" s="131" t="s">
        <v>830</v>
      </c>
      <c r="C33" s="133">
        <v>622</v>
      </c>
    </row>
    <row r="34" ht="13.5" spans="1:3">
      <c r="A34" s="131">
        <v>2010306</v>
      </c>
      <c r="B34" s="131" t="s">
        <v>831</v>
      </c>
      <c r="C34" s="133">
        <v>247</v>
      </c>
    </row>
    <row r="35" ht="13.5" spans="1:3">
      <c r="A35" s="131">
        <v>2010307</v>
      </c>
      <c r="B35" s="131" t="s">
        <v>832</v>
      </c>
      <c r="C35" s="133">
        <v>20</v>
      </c>
    </row>
    <row r="36" ht="13.5" spans="1:3">
      <c r="A36" s="131">
        <v>2010308</v>
      </c>
      <c r="B36" s="131" t="s">
        <v>833</v>
      </c>
      <c r="C36" s="133">
        <v>501</v>
      </c>
    </row>
    <row r="37" ht="13.5" spans="1:3">
      <c r="A37" s="131">
        <v>2010309</v>
      </c>
      <c r="B37" s="131" t="s">
        <v>834</v>
      </c>
      <c r="C37" s="133">
        <v>0</v>
      </c>
    </row>
    <row r="38" ht="13.5" spans="1:3">
      <c r="A38" s="131">
        <v>2010350</v>
      </c>
      <c r="B38" s="131" t="s">
        <v>821</v>
      </c>
      <c r="C38" s="133">
        <v>0</v>
      </c>
    </row>
    <row r="39" ht="13.5" spans="1:3">
      <c r="A39" s="131">
        <v>2010399</v>
      </c>
      <c r="B39" s="131" t="s">
        <v>835</v>
      </c>
      <c r="C39" s="133">
        <v>25774</v>
      </c>
    </row>
    <row r="40" ht="13.5" spans="1:3">
      <c r="A40" s="131">
        <v>20104</v>
      </c>
      <c r="B40" s="192" t="s">
        <v>836</v>
      </c>
      <c r="C40" s="133">
        <f>SUM(C41:C51)</f>
        <v>1347</v>
      </c>
    </row>
    <row r="41" ht="13.5" spans="1:3">
      <c r="A41" s="131">
        <v>2010401</v>
      </c>
      <c r="B41" s="131" t="s">
        <v>812</v>
      </c>
      <c r="C41" s="133">
        <v>1112</v>
      </c>
    </row>
    <row r="42" ht="13.5" spans="1:3">
      <c r="A42" s="131">
        <v>2010402</v>
      </c>
      <c r="B42" s="131" t="s">
        <v>813</v>
      </c>
      <c r="C42" s="133">
        <v>0</v>
      </c>
    </row>
    <row r="43" ht="13.5" spans="1:3">
      <c r="A43" s="131">
        <v>2010403</v>
      </c>
      <c r="B43" s="131" t="s">
        <v>814</v>
      </c>
      <c r="C43" s="133">
        <v>0</v>
      </c>
    </row>
    <row r="44" ht="13.5" spans="1:3">
      <c r="A44" s="131">
        <v>2010404</v>
      </c>
      <c r="B44" s="131" t="s">
        <v>837</v>
      </c>
      <c r="C44" s="133">
        <v>0</v>
      </c>
    </row>
    <row r="45" ht="13.5" spans="1:3">
      <c r="A45" s="131">
        <v>2010405</v>
      </c>
      <c r="B45" s="131" t="s">
        <v>838</v>
      </c>
      <c r="C45" s="133">
        <v>0</v>
      </c>
    </row>
    <row r="46" ht="13.5" spans="1:3">
      <c r="A46" s="131">
        <v>2010406</v>
      </c>
      <c r="B46" s="131" t="s">
        <v>839</v>
      </c>
      <c r="C46" s="133">
        <v>0</v>
      </c>
    </row>
    <row r="47" ht="13.5" spans="1:3">
      <c r="A47" s="131">
        <v>2010407</v>
      </c>
      <c r="B47" s="131" t="s">
        <v>840</v>
      </c>
      <c r="C47" s="133">
        <v>0</v>
      </c>
    </row>
    <row r="48" ht="13.5" spans="1:3">
      <c r="A48" s="131">
        <v>2010408</v>
      </c>
      <c r="B48" s="131" t="s">
        <v>841</v>
      </c>
      <c r="C48" s="133">
        <v>22</v>
      </c>
    </row>
    <row r="49" ht="13.5" spans="1:3">
      <c r="A49" s="131">
        <v>2010409</v>
      </c>
      <c r="B49" s="131" t="s">
        <v>842</v>
      </c>
      <c r="C49" s="133">
        <v>0</v>
      </c>
    </row>
    <row r="50" ht="13.5" spans="1:3">
      <c r="A50" s="131">
        <v>2010450</v>
      </c>
      <c r="B50" s="131" t="s">
        <v>821</v>
      </c>
      <c r="C50" s="133">
        <v>0</v>
      </c>
    </row>
    <row r="51" ht="13.5" spans="1:3">
      <c r="A51" s="131">
        <v>2010499</v>
      </c>
      <c r="B51" s="131" t="s">
        <v>843</v>
      </c>
      <c r="C51" s="133">
        <v>213</v>
      </c>
    </row>
    <row r="52" ht="13.5" spans="1:3">
      <c r="A52" s="131">
        <v>20105</v>
      </c>
      <c r="B52" s="192" t="s">
        <v>844</v>
      </c>
      <c r="C52" s="133">
        <f>SUM(C53:C62)</f>
        <v>521</v>
      </c>
    </row>
    <row r="53" ht="13.5" spans="1:3">
      <c r="A53" s="131">
        <v>2010501</v>
      </c>
      <c r="B53" s="131" t="s">
        <v>812</v>
      </c>
      <c r="C53" s="133">
        <v>372</v>
      </c>
    </row>
    <row r="54" ht="13.5" spans="1:3">
      <c r="A54" s="131">
        <v>2010502</v>
      </c>
      <c r="B54" s="131" t="s">
        <v>813</v>
      </c>
      <c r="C54" s="133">
        <v>0</v>
      </c>
    </row>
    <row r="55" ht="13.5" spans="1:3">
      <c r="A55" s="131">
        <v>2010503</v>
      </c>
      <c r="B55" s="131" t="s">
        <v>814</v>
      </c>
      <c r="C55" s="133">
        <v>0</v>
      </c>
    </row>
    <row r="56" ht="13.5" spans="1:3">
      <c r="A56" s="131">
        <v>2010504</v>
      </c>
      <c r="B56" s="131" t="s">
        <v>845</v>
      </c>
      <c r="C56" s="133">
        <v>0</v>
      </c>
    </row>
    <row r="57" ht="13.5" spans="1:3">
      <c r="A57" s="131">
        <v>2010505</v>
      </c>
      <c r="B57" s="131" t="s">
        <v>846</v>
      </c>
      <c r="C57" s="133">
        <v>0</v>
      </c>
    </row>
    <row r="58" ht="13.5" spans="1:3">
      <c r="A58" s="131">
        <v>2010506</v>
      </c>
      <c r="B58" s="131" t="s">
        <v>847</v>
      </c>
      <c r="C58" s="133">
        <v>0</v>
      </c>
    </row>
    <row r="59" ht="13.5" spans="1:3">
      <c r="A59" s="131">
        <v>2010507</v>
      </c>
      <c r="B59" s="131" t="s">
        <v>848</v>
      </c>
      <c r="C59" s="133">
        <v>40</v>
      </c>
    </row>
    <row r="60" ht="13.5" spans="1:3">
      <c r="A60" s="131">
        <v>2010508</v>
      </c>
      <c r="B60" s="131" t="s">
        <v>849</v>
      </c>
      <c r="C60" s="133">
        <v>89</v>
      </c>
    </row>
    <row r="61" ht="13.5" spans="1:3">
      <c r="A61" s="131">
        <v>2010550</v>
      </c>
      <c r="B61" s="131" t="s">
        <v>821</v>
      </c>
      <c r="C61" s="133">
        <v>0</v>
      </c>
    </row>
    <row r="62" ht="13.5" spans="1:3">
      <c r="A62" s="131">
        <v>2010599</v>
      </c>
      <c r="B62" s="131" t="s">
        <v>850</v>
      </c>
      <c r="C62" s="133">
        <v>20</v>
      </c>
    </row>
    <row r="63" ht="13.5" spans="1:3">
      <c r="A63" s="131">
        <v>20106</v>
      </c>
      <c r="B63" s="192" t="s">
        <v>851</v>
      </c>
      <c r="C63" s="133">
        <f>SUM(C64:C73)</f>
        <v>2708</v>
      </c>
    </row>
    <row r="64" ht="13.5" spans="1:3">
      <c r="A64" s="131">
        <v>2010601</v>
      </c>
      <c r="B64" s="131" t="s">
        <v>812</v>
      </c>
      <c r="C64" s="133">
        <v>2618</v>
      </c>
    </row>
    <row r="65" ht="13.5" spans="1:3">
      <c r="A65" s="131">
        <v>2010602</v>
      </c>
      <c r="B65" s="131" t="s">
        <v>813</v>
      </c>
      <c r="C65" s="133">
        <v>0</v>
      </c>
    </row>
    <row r="66" ht="13.5" spans="1:3">
      <c r="A66" s="131">
        <v>2010603</v>
      </c>
      <c r="B66" s="131" t="s">
        <v>814</v>
      </c>
      <c r="C66" s="133">
        <v>0</v>
      </c>
    </row>
    <row r="67" ht="13.5" spans="1:3">
      <c r="A67" s="131">
        <v>2010604</v>
      </c>
      <c r="B67" s="131" t="s">
        <v>852</v>
      </c>
      <c r="C67" s="133">
        <v>0</v>
      </c>
    </row>
    <row r="68" ht="13.5" spans="1:3">
      <c r="A68" s="131">
        <v>2010605</v>
      </c>
      <c r="B68" s="131" t="s">
        <v>853</v>
      </c>
      <c r="C68" s="133">
        <v>0</v>
      </c>
    </row>
    <row r="69" ht="13.5" spans="1:3">
      <c r="A69" s="131">
        <v>2010606</v>
      </c>
      <c r="B69" s="131" t="s">
        <v>854</v>
      </c>
      <c r="C69" s="133">
        <v>0</v>
      </c>
    </row>
    <row r="70" ht="13.5" spans="1:3">
      <c r="A70" s="131">
        <v>2010607</v>
      </c>
      <c r="B70" s="131" t="s">
        <v>855</v>
      </c>
      <c r="C70" s="133">
        <v>60</v>
      </c>
    </row>
    <row r="71" ht="13.5" spans="1:3">
      <c r="A71" s="131">
        <v>2010608</v>
      </c>
      <c r="B71" s="131" t="s">
        <v>856</v>
      </c>
      <c r="C71" s="133">
        <v>30</v>
      </c>
    </row>
    <row r="72" ht="13.5" spans="1:3">
      <c r="A72" s="131">
        <v>2010650</v>
      </c>
      <c r="B72" s="131" t="s">
        <v>821</v>
      </c>
      <c r="C72" s="133">
        <v>0</v>
      </c>
    </row>
    <row r="73" ht="13.5" spans="1:3">
      <c r="A73" s="131">
        <v>2010699</v>
      </c>
      <c r="B73" s="131" t="s">
        <v>857</v>
      </c>
      <c r="C73" s="133">
        <v>0</v>
      </c>
    </row>
    <row r="74" ht="13.5" spans="1:3">
      <c r="A74" s="131">
        <v>20107</v>
      </c>
      <c r="B74" s="192" t="s">
        <v>858</v>
      </c>
      <c r="C74" s="133">
        <f>SUM(C75:C85)</f>
        <v>2755</v>
      </c>
    </row>
    <row r="75" ht="13.5" spans="1:3">
      <c r="A75" s="131">
        <v>2010701</v>
      </c>
      <c r="B75" s="131" t="s">
        <v>812</v>
      </c>
      <c r="C75" s="133">
        <v>1605</v>
      </c>
    </row>
    <row r="76" ht="13.5" spans="1:3">
      <c r="A76" s="131">
        <v>2010702</v>
      </c>
      <c r="B76" s="131" t="s">
        <v>813</v>
      </c>
      <c r="C76" s="133">
        <v>0</v>
      </c>
    </row>
    <row r="77" ht="13.5" spans="1:3">
      <c r="A77" s="131">
        <v>2010703</v>
      </c>
      <c r="B77" s="131" t="s">
        <v>814</v>
      </c>
      <c r="C77" s="133">
        <v>0</v>
      </c>
    </row>
    <row r="78" ht="13.5" spans="1:3">
      <c r="A78" s="131">
        <v>2010704</v>
      </c>
      <c r="B78" s="131" t="s">
        <v>859</v>
      </c>
      <c r="C78" s="133">
        <v>0</v>
      </c>
    </row>
    <row r="79" ht="13.5" spans="1:3">
      <c r="A79" s="131">
        <v>2010705</v>
      </c>
      <c r="B79" s="131" t="s">
        <v>860</v>
      </c>
      <c r="C79" s="133">
        <v>0</v>
      </c>
    </row>
    <row r="80" ht="13.5" spans="1:3">
      <c r="A80" s="131">
        <v>2010706</v>
      </c>
      <c r="B80" s="131" t="s">
        <v>861</v>
      </c>
      <c r="C80" s="133">
        <v>150</v>
      </c>
    </row>
    <row r="81" ht="13.5" spans="1:3">
      <c r="A81" s="131">
        <v>2010707</v>
      </c>
      <c r="B81" s="131" t="s">
        <v>862</v>
      </c>
      <c r="C81" s="133">
        <v>0</v>
      </c>
    </row>
    <row r="82" ht="13.5" spans="1:3">
      <c r="A82" s="131">
        <v>2010708</v>
      </c>
      <c r="B82" s="131" t="s">
        <v>863</v>
      </c>
      <c r="C82" s="133">
        <v>0</v>
      </c>
    </row>
    <row r="83" ht="13.5" spans="1:3">
      <c r="A83" s="131">
        <v>2010709</v>
      </c>
      <c r="B83" s="131" t="s">
        <v>855</v>
      </c>
      <c r="C83" s="133">
        <v>0</v>
      </c>
    </row>
    <row r="84" ht="13.5" spans="1:3">
      <c r="A84" s="131">
        <v>2010750</v>
      </c>
      <c r="B84" s="131" t="s">
        <v>821</v>
      </c>
      <c r="C84" s="133">
        <v>0</v>
      </c>
    </row>
    <row r="85" ht="13.5" spans="1:3">
      <c r="A85" s="131">
        <v>2010799</v>
      </c>
      <c r="B85" s="131" t="s">
        <v>864</v>
      </c>
      <c r="C85" s="133">
        <v>1000</v>
      </c>
    </row>
    <row r="86" ht="13.5" spans="1:3">
      <c r="A86" s="131">
        <v>20108</v>
      </c>
      <c r="B86" s="192" t="s">
        <v>865</v>
      </c>
      <c r="C86" s="133">
        <f>SUM(C87:C94)</f>
        <v>592</v>
      </c>
    </row>
    <row r="87" ht="13.5" spans="1:3">
      <c r="A87" s="131">
        <v>2010801</v>
      </c>
      <c r="B87" s="131" t="s">
        <v>812</v>
      </c>
      <c r="C87" s="133">
        <v>392</v>
      </c>
    </row>
    <row r="88" ht="13.5" spans="1:3">
      <c r="A88" s="131">
        <v>2010802</v>
      </c>
      <c r="B88" s="131" t="s">
        <v>813</v>
      </c>
      <c r="C88" s="133">
        <v>0</v>
      </c>
    </row>
    <row r="89" ht="13.5" spans="1:3">
      <c r="A89" s="131">
        <v>2010803</v>
      </c>
      <c r="B89" s="131" t="s">
        <v>814</v>
      </c>
      <c r="C89" s="133">
        <v>0</v>
      </c>
    </row>
    <row r="90" ht="13.5" spans="1:3">
      <c r="A90" s="131">
        <v>2010804</v>
      </c>
      <c r="B90" s="131" t="s">
        <v>866</v>
      </c>
      <c r="C90" s="133">
        <v>200</v>
      </c>
    </row>
    <row r="91" ht="13.5" spans="1:3">
      <c r="A91" s="131">
        <v>2010805</v>
      </c>
      <c r="B91" s="131" t="s">
        <v>867</v>
      </c>
      <c r="C91" s="133">
        <v>0</v>
      </c>
    </row>
    <row r="92" ht="13.5" spans="1:3">
      <c r="A92" s="131">
        <v>2010806</v>
      </c>
      <c r="B92" s="131" t="s">
        <v>855</v>
      </c>
      <c r="C92" s="133">
        <v>0</v>
      </c>
    </row>
    <row r="93" ht="13.5" spans="1:3">
      <c r="A93" s="131">
        <v>2010850</v>
      </c>
      <c r="B93" s="131" t="s">
        <v>821</v>
      </c>
      <c r="C93" s="133">
        <v>0</v>
      </c>
    </row>
    <row r="94" ht="13.5" spans="1:3">
      <c r="A94" s="131">
        <v>2010899</v>
      </c>
      <c r="B94" s="131" t="s">
        <v>868</v>
      </c>
      <c r="C94" s="133">
        <v>0</v>
      </c>
    </row>
    <row r="95" ht="13.5" spans="1:3">
      <c r="A95" s="131">
        <v>20109</v>
      </c>
      <c r="B95" s="192" t="s">
        <v>869</v>
      </c>
      <c r="C95" s="133">
        <f>SUM(C96:C104)</f>
        <v>0</v>
      </c>
    </row>
    <row r="96" ht="13.5" spans="1:3">
      <c r="A96" s="131">
        <v>2010901</v>
      </c>
      <c r="B96" s="131" t="s">
        <v>812</v>
      </c>
      <c r="C96" s="133">
        <v>0</v>
      </c>
    </row>
    <row r="97" ht="13.5" spans="1:3">
      <c r="A97" s="131">
        <v>2010902</v>
      </c>
      <c r="B97" s="131" t="s">
        <v>813</v>
      </c>
      <c r="C97" s="133">
        <v>0</v>
      </c>
    </row>
    <row r="98" ht="13.5" spans="1:3">
      <c r="A98" s="131">
        <v>2010903</v>
      </c>
      <c r="B98" s="131" t="s">
        <v>814</v>
      </c>
      <c r="C98" s="133">
        <v>0</v>
      </c>
    </row>
    <row r="99" ht="13.5" spans="1:3">
      <c r="A99" s="131">
        <v>2010904</v>
      </c>
      <c r="B99" s="131" t="s">
        <v>870</v>
      </c>
      <c r="C99" s="133">
        <v>0</v>
      </c>
    </row>
    <row r="100" ht="13.5" spans="1:3">
      <c r="A100" s="131">
        <v>2010905</v>
      </c>
      <c r="B100" s="131" t="s">
        <v>871</v>
      </c>
      <c r="C100" s="133">
        <v>0</v>
      </c>
    </row>
    <row r="101" ht="13.5" spans="1:3">
      <c r="A101" s="131">
        <v>2010907</v>
      </c>
      <c r="B101" s="131" t="s">
        <v>872</v>
      </c>
      <c r="C101" s="133">
        <v>0</v>
      </c>
    </row>
    <row r="102" ht="13.5" spans="1:3">
      <c r="A102" s="131">
        <v>2010908</v>
      </c>
      <c r="B102" s="131" t="s">
        <v>855</v>
      </c>
      <c r="C102" s="133">
        <v>0</v>
      </c>
    </row>
    <row r="103" ht="13.5" spans="1:3">
      <c r="A103" s="131">
        <v>2010950</v>
      </c>
      <c r="B103" s="131" t="s">
        <v>821</v>
      </c>
      <c r="C103" s="133">
        <v>0</v>
      </c>
    </row>
    <row r="104" ht="13.5" spans="1:3">
      <c r="A104" s="131">
        <v>2010999</v>
      </c>
      <c r="B104" s="131" t="s">
        <v>873</v>
      </c>
      <c r="C104" s="133">
        <v>0</v>
      </c>
    </row>
    <row r="105" ht="13.5" spans="1:3">
      <c r="A105" s="131">
        <v>20110</v>
      </c>
      <c r="B105" s="192" t="s">
        <v>874</v>
      </c>
      <c r="C105" s="133">
        <f>SUM(C106:C119)</f>
        <v>1091</v>
      </c>
    </row>
    <row r="106" ht="13.5" spans="1:3">
      <c r="A106" s="131">
        <v>2011001</v>
      </c>
      <c r="B106" s="131" t="s">
        <v>812</v>
      </c>
      <c r="C106" s="133">
        <v>999</v>
      </c>
    </row>
    <row r="107" ht="13.5" spans="1:3">
      <c r="A107" s="131">
        <v>2011002</v>
      </c>
      <c r="B107" s="131" t="s">
        <v>813</v>
      </c>
      <c r="C107" s="133">
        <v>64</v>
      </c>
    </row>
    <row r="108" ht="13.5" spans="1:3">
      <c r="A108" s="131">
        <v>2011003</v>
      </c>
      <c r="B108" s="131" t="s">
        <v>814</v>
      </c>
      <c r="C108" s="133">
        <v>0</v>
      </c>
    </row>
    <row r="109" ht="13.5" spans="1:3">
      <c r="A109" s="131">
        <v>2011004</v>
      </c>
      <c r="B109" s="131" t="s">
        <v>875</v>
      </c>
      <c r="C109" s="133">
        <v>0</v>
      </c>
    </row>
    <row r="110" ht="13.5" spans="1:3">
      <c r="A110" s="131">
        <v>2011005</v>
      </c>
      <c r="B110" s="131" t="s">
        <v>876</v>
      </c>
      <c r="C110" s="133">
        <v>0</v>
      </c>
    </row>
    <row r="111" ht="13.5" spans="1:3">
      <c r="A111" s="131">
        <v>2011006</v>
      </c>
      <c r="B111" s="131" t="s">
        <v>877</v>
      </c>
      <c r="C111" s="133">
        <v>0</v>
      </c>
    </row>
    <row r="112" ht="13.5" spans="1:3">
      <c r="A112" s="131">
        <v>2011007</v>
      </c>
      <c r="B112" s="131" t="s">
        <v>878</v>
      </c>
      <c r="C112" s="133">
        <v>0</v>
      </c>
    </row>
    <row r="113" ht="13.5" spans="1:3">
      <c r="A113" s="131">
        <v>2011008</v>
      </c>
      <c r="B113" s="131" t="s">
        <v>879</v>
      </c>
      <c r="C113" s="133">
        <v>0</v>
      </c>
    </row>
    <row r="114" ht="13.5" spans="1:3">
      <c r="A114" s="131">
        <v>2011009</v>
      </c>
      <c r="B114" s="131" t="s">
        <v>880</v>
      </c>
      <c r="C114" s="133">
        <v>0</v>
      </c>
    </row>
    <row r="115" ht="13.5" spans="1:3">
      <c r="A115" s="131">
        <v>2011010</v>
      </c>
      <c r="B115" s="131" t="s">
        <v>881</v>
      </c>
      <c r="C115" s="133">
        <v>0</v>
      </c>
    </row>
    <row r="116" ht="13.5" spans="1:3">
      <c r="A116" s="131">
        <v>2011011</v>
      </c>
      <c r="B116" s="131" t="s">
        <v>882</v>
      </c>
      <c r="C116" s="133">
        <v>0</v>
      </c>
    </row>
    <row r="117" ht="13.5" spans="1:3">
      <c r="A117" s="131">
        <v>2011012</v>
      </c>
      <c r="B117" s="131" t="s">
        <v>883</v>
      </c>
      <c r="C117" s="133">
        <v>0</v>
      </c>
    </row>
    <row r="118" ht="13.5" spans="1:3">
      <c r="A118" s="131">
        <v>2011050</v>
      </c>
      <c r="B118" s="131" t="s">
        <v>821</v>
      </c>
      <c r="C118" s="133">
        <v>0</v>
      </c>
    </row>
    <row r="119" ht="13.5" spans="1:3">
      <c r="A119" s="131">
        <v>2011099</v>
      </c>
      <c r="B119" s="131" t="s">
        <v>884</v>
      </c>
      <c r="C119" s="133">
        <v>28</v>
      </c>
    </row>
    <row r="120" ht="13.5" spans="1:3">
      <c r="A120" s="131">
        <v>20111</v>
      </c>
      <c r="B120" s="192" t="s">
        <v>885</v>
      </c>
      <c r="C120" s="133">
        <f>SUM(C121:C128)</f>
        <v>943</v>
      </c>
    </row>
    <row r="121" ht="13.5" spans="1:3">
      <c r="A121" s="131">
        <v>2011101</v>
      </c>
      <c r="B121" s="131" t="s">
        <v>812</v>
      </c>
      <c r="C121" s="133">
        <v>943</v>
      </c>
    </row>
    <row r="122" ht="13.5" spans="1:3">
      <c r="A122" s="131">
        <v>2011102</v>
      </c>
      <c r="B122" s="131" t="s">
        <v>813</v>
      </c>
      <c r="C122" s="133">
        <v>0</v>
      </c>
    </row>
    <row r="123" ht="13.5" spans="1:3">
      <c r="A123" s="131">
        <v>2011103</v>
      </c>
      <c r="B123" s="131" t="s">
        <v>814</v>
      </c>
      <c r="C123" s="133">
        <v>0</v>
      </c>
    </row>
    <row r="124" ht="13.5" spans="1:3">
      <c r="A124" s="131">
        <v>2011104</v>
      </c>
      <c r="B124" s="131" t="s">
        <v>886</v>
      </c>
      <c r="C124" s="133">
        <v>0</v>
      </c>
    </row>
    <row r="125" ht="13.5" spans="1:3">
      <c r="A125" s="131">
        <v>2011105</v>
      </c>
      <c r="B125" s="131" t="s">
        <v>887</v>
      </c>
      <c r="C125" s="133">
        <v>0</v>
      </c>
    </row>
    <row r="126" ht="13.5" spans="1:3">
      <c r="A126" s="131">
        <v>2011106</v>
      </c>
      <c r="B126" s="131" t="s">
        <v>888</v>
      </c>
      <c r="C126" s="133">
        <v>0</v>
      </c>
    </row>
    <row r="127" ht="13.5" spans="1:3">
      <c r="A127" s="131">
        <v>2011150</v>
      </c>
      <c r="B127" s="131" t="s">
        <v>821</v>
      </c>
      <c r="C127" s="133">
        <v>0</v>
      </c>
    </row>
    <row r="128" ht="13.5" spans="1:3">
      <c r="A128" s="131">
        <v>2011199</v>
      </c>
      <c r="B128" s="131" t="s">
        <v>889</v>
      </c>
      <c r="C128" s="133">
        <v>0</v>
      </c>
    </row>
    <row r="129" ht="13.5" spans="1:3">
      <c r="A129" s="131">
        <v>20113</v>
      </c>
      <c r="B129" s="192" t="s">
        <v>890</v>
      </c>
      <c r="C129" s="133">
        <f>SUM(C130:C139)</f>
        <v>1846</v>
      </c>
    </row>
    <row r="130" ht="13.5" spans="1:3">
      <c r="A130" s="131">
        <v>2011301</v>
      </c>
      <c r="B130" s="131" t="s">
        <v>812</v>
      </c>
      <c r="C130" s="133">
        <v>604</v>
      </c>
    </row>
    <row r="131" ht="13.5" spans="1:3">
      <c r="A131" s="131">
        <v>2011302</v>
      </c>
      <c r="B131" s="131" t="s">
        <v>813</v>
      </c>
      <c r="C131" s="133">
        <v>0</v>
      </c>
    </row>
    <row r="132" ht="13.5" spans="1:3">
      <c r="A132" s="131">
        <v>2011303</v>
      </c>
      <c r="B132" s="131" t="s">
        <v>814</v>
      </c>
      <c r="C132" s="133">
        <v>0</v>
      </c>
    </row>
    <row r="133" ht="13.5" spans="1:3">
      <c r="A133" s="131">
        <v>2011304</v>
      </c>
      <c r="B133" s="131" t="s">
        <v>891</v>
      </c>
      <c r="C133" s="133">
        <v>20</v>
      </c>
    </row>
    <row r="134" ht="13.5" spans="1:3">
      <c r="A134" s="131">
        <v>2011305</v>
      </c>
      <c r="B134" s="131" t="s">
        <v>892</v>
      </c>
      <c r="C134" s="133">
        <v>0</v>
      </c>
    </row>
    <row r="135" ht="13.5" spans="1:3">
      <c r="A135" s="131">
        <v>2011306</v>
      </c>
      <c r="B135" s="131" t="s">
        <v>893</v>
      </c>
      <c r="C135" s="133">
        <v>0</v>
      </c>
    </row>
    <row r="136" ht="13.5" spans="1:3">
      <c r="A136" s="131">
        <v>2011307</v>
      </c>
      <c r="B136" s="131" t="s">
        <v>894</v>
      </c>
      <c r="C136" s="133">
        <v>0</v>
      </c>
    </row>
    <row r="137" ht="13.5" spans="1:3">
      <c r="A137" s="131">
        <v>2011308</v>
      </c>
      <c r="B137" s="131" t="s">
        <v>895</v>
      </c>
      <c r="C137" s="133">
        <v>1007</v>
      </c>
    </row>
    <row r="138" ht="13.5" spans="1:3">
      <c r="A138" s="131">
        <v>2011350</v>
      </c>
      <c r="B138" s="131" t="s">
        <v>821</v>
      </c>
      <c r="C138" s="133">
        <v>0</v>
      </c>
    </row>
    <row r="139" ht="13.5" spans="1:3">
      <c r="A139" s="131">
        <v>2011399</v>
      </c>
      <c r="B139" s="131" t="s">
        <v>896</v>
      </c>
      <c r="C139" s="133">
        <v>215</v>
      </c>
    </row>
    <row r="140" ht="13.5" spans="1:3">
      <c r="A140" s="131">
        <v>20114</v>
      </c>
      <c r="B140" s="192" t="s">
        <v>897</v>
      </c>
      <c r="C140" s="133">
        <f>SUM(C141:C151)</f>
        <v>0</v>
      </c>
    </row>
    <row r="141" ht="13.5" spans="1:3">
      <c r="A141" s="131">
        <v>2011401</v>
      </c>
      <c r="B141" s="131" t="s">
        <v>812</v>
      </c>
      <c r="C141" s="133">
        <v>0</v>
      </c>
    </row>
    <row r="142" ht="13.5" spans="1:3">
      <c r="A142" s="131">
        <v>2011402</v>
      </c>
      <c r="B142" s="131" t="s">
        <v>813</v>
      </c>
      <c r="C142" s="133">
        <v>0</v>
      </c>
    </row>
    <row r="143" ht="13.5" spans="1:3">
      <c r="A143" s="131">
        <v>2011403</v>
      </c>
      <c r="B143" s="131" t="s">
        <v>814</v>
      </c>
      <c r="C143" s="133">
        <v>0</v>
      </c>
    </row>
    <row r="144" ht="13.5" spans="1:3">
      <c r="A144" s="131">
        <v>2011404</v>
      </c>
      <c r="B144" s="131" t="s">
        <v>898</v>
      </c>
      <c r="C144" s="133">
        <v>0</v>
      </c>
    </row>
    <row r="145" ht="13.5" spans="1:3">
      <c r="A145" s="131">
        <v>2011405</v>
      </c>
      <c r="B145" s="131" t="s">
        <v>899</v>
      </c>
      <c r="C145" s="133">
        <v>0</v>
      </c>
    </row>
    <row r="146" ht="13.5" spans="1:3">
      <c r="A146" s="131">
        <v>2011406</v>
      </c>
      <c r="B146" s="131" t="s">
        <v>900</v>
      </c>
      <c r="C146" s="133">
        <v>0</v>
      </c>
    </row>
    <row r="147" ht="13.5" spans="1:3">
      <c r="A147" s="131">
        <v>2011407</v>
      </c>
      <c r="B147" s="131" t="s">
        <v>901</v>
      </c>
      <c r="C147" s="133">
        <v>0</v>
      </c>
    </row>
    <row r="148" ht="13.5" spans="1:3">
      <c r="A148" s="131">
        <v>2011408</v>
      </c>
      <c r="B148" s="131" t="s">
        <v>902</v>
      </c>
      <c r="C148" s="133">
        <v>0</v>
      </c>
    </row>
    <row r="149" ht="13.5" spans="1:3">
      <c r="A149" s="131">
        <v>2011409</v>
      </c>
      <c r="B149" s="131" t="s">
        <v>903</v>
      </c>
      <c r="C149" s="133">
        <v>0</v>
      </c>
    </row>
    <row r="150" ht="13.5" spans="1:3">
      <c r="A150" s="131">
        <v>2011450</v>
      </c>
      <c r="B150" s="131" t="s">
        <v>821</v>
      </c>
      <c r="C150" s="133">
        <v>0</v>
      </c>
    </row>
    <row r="151" ht="13.5" spans="1:3">
      <c r="A151" s="131">
        <v>2011499</v>
      </c>
      <c r="B151" s="131" t="s">
        <v>904</v>
      </c>
      <c r="C151" s="133">
        <v>0</v>
      </c>
    </row>
    <row r="152" ht="13.5" spans="1:3">
      <c r="A152" s="131">
        <v>20115</v>
      </c>
      <c r="B152" s="192" t="s">
        <v>905</v>
      </c>
      <c r="C152" s="133">
        <f>SUM(C153:C161)</f>
        <v>3009</v>
      </c>
    </row>
    <row r="153" ht="13.5" spans="1:3">
      <c r="A153" s="131">
        <v>2011501</v>
      </c>
      <c r="B153" s="131" t="s">
        <v>812</v>
      </c>
      <c r="C153" s="133">
        <v>2888</v>
      </c>
    </row>
    <row r="154" ht="13.5" spans="1:3">
      <c r="A154" s="131">
        <v>2011502</v>
      </c>
      <c r="B154" s="131" t="s">
        <v>813</v>
      </c>
      <c r="C154" s="133">
        <v>20</v>
      </c>
    </row>
    <row r="155" ht="13.5" spans="1:3">
      <c r="A155" s="131">
        <v>2011503</v>
      </c>
      <c r="B155" s="131" t="s">
        <v>814</v>
      </c>
      <c r="C155" s="133">
        <v>0</v>
      </c>
    </row>
    <row r="156" ht="13.5" spans="1:3">
      <c r="A156" s="131">
        <v>2011504</v>
      </c>
      <c r="B156" s="131" t="s">
        <v>906</v>
      </c>
      <c r="C156" s="133">
        <v>20</v>
      </c>
    </row>
    <row r="157" ht="13.5" spans="1:3">
      <c r="A157" s="131">
        <v>2011505</v>
      </c>
      <c r="B157" s="131" t="s">
        <v>907</v>
      </c>
      <c r="C157" s="133">
        <v>0</v>
      </c>
    </row>
    <row r="158" ht="13.5" spans="1:3">
      <c r="A158" s="131">
        <v>2011506</v>
      </c>
      <c r="B158" s="131" t="s">
        <v>908</v>
      </c>
      <c r="C158" s="133">
        <v>0</v>
      </c>
    </row>
    <row r="159" ht="13.5" spans="1:3">
      <c r="A159" s="131">
        <v>2011507</v>
      </c>
      <c r="B159" s="131" t="s">
        <v>855</v>
      </c>
      <c r="C159" s="133">
        <v>0</v>
      </c>
    </row>
    <row r="160" ht="13.5" spans="1:3">
      <c r="A160" s="131">
        <v>2011550</v>
      </c>
      <c r="B160" s="131" t="s">
        <v>821</v>
      </c>
      <c r="C160" s="133">
        <v>0</v>
      </c>
    </row>
    <row r="161" ht="13.5" spans="1:3">
      <c r="A161" s="131">
        <v>2011599</v>
      </c>
      <c r="B161" s="131" t="s">
        <v>909</v>
      </c>
      <c r="C161" s="133">
        <v>81</v>
      </c>
    </row>
    <row r="162" ht="13.5" spans="1:3">
      <c r="A162" s="131">
        <v>20117</v>
      </c>
      <c r="B162" s="192" t="s">
        <v>910</v>
      </c>
      <c r="C162" s="133">
        <f>SUM(C163:C174)</f>
        <v>1008</v>
      </c>
    </row>
    <row r="163" ht="13.5" spans="1:3">
      <c r="A163" s="131">
        <v>2011701</v>
      </c>
      <c r="B163" s="131" t="s">
        <v>812</v>
      </c>
      <c r="C163" s="133">
        <v>650</v>
      </c>
    </row>
    <row r="164" ht="13.5" spans="1:3">
      <c r="A164" s="131">
        <v>2011702</v>
      </c>
      <c r="B164" s="131" t="s">
        <v>813</v>
      </c>
      <c r="C164" s="133">
        <v>0</v>
      </c>
    </row>
    <row r="165" ht="13.5" spans="1:3">
      <c r="A165" s="131">
        <v>2011703</v>
      </c>
      <c r="B165" s="131" t="s">
        <v>814</v>
      </c>
      <c r="C165" s="133">
        <v>0</v>
      </c>
    </row>
    <row r="166" ht="13.5" spans="1:3">
      <c r="A166" s="131">
        <v>2011704</v>
      </c>
      <c r="B166" s="131" t="s">
        <v>911</v>
      </c>
      <c r="C166" s="133">
        <v>0</v>
      </c>
    </row>
    <row r="167" ht="13.5" spans="1:3">
      <c r="A167" s="131">
        <v>2011705</v>
      </c>
      <c r="B167" s="131" t="s">
        <v>912</v>
      </c>
      <c r="C167" s="133">
        <v>0</v>
      </c>
    </row>
    <row r="168" ht="13.5" spans="1:3">
      <c r="A168" s="131">
        <v>2011706</v>
      </c>
      <c r="B168" s="131" t="s">
        <v>913</v>
      </c>
      <c r="C168" s="133">
        <v>300</v>
      </c>
    </row>
    <row r="169" ht="13.5" spans="1:3">
      <c r="A169" s="131">
        <v>2011707</v>
      </c>
      <c r="B169" s="131" t="s">
        <v>914</v>
      </c>
      <c r="C169" s="133">
        <v>45</v>
      </c>
    </row>
    <row r="170" ht="13.5" spans="1:3">
      <c r="A170" s="131">
        <v>2011708</v>
      </c>
      <c r="B170" s="131" t="s">
        <v>915</v>
      </c>
      <c r="C170" s="133">
        <v>10</v>
      </c>
    </row>
    <row r="171" ht="13.5" spans="1:3">
      <c r="A171" s="131">
        <v>2011709</v>
      </c>
      <c r="B171" s="131" t="s">
        <v>916</v>
      </c>
      <c r="C171" s="133">
        <v>0</v>
      </c>
    </row>
    <row r="172" ht="13.5" spans="1:3">
      <c r="A172" s="131">
        <v>2011710</v>
      </c>
      <c r="B172" s="131" t="s">
        <v>855</v>
      </c>
      <c r="C172" s="133">
        <v>0</v>
      </c>
    </row>
    <row r="173" ht="13.5" spans="1:3">
      <c r="A173" s="131">
        <v>2011750</v>
      </c>
      <c r="B173" s="131" t="s">
        <v>821</v>
      </c>
      <c r="C173" s="133">
        <v>0</v>
      </c>
    </row>
    <row r="174" ht="13.5" spans="1:3">
      <c r="A174" s="131">
        <v>2011799</v>
      </c>
      <c r="B174" s="131" t="s">
        <v>917</v>
      </c>
      <c r="C174" s="133">
        <v>3</v>
      </c>
    </row>
    <row r="175" ht="13.5" spans="1:3">
      <c r="A175" s="131">
        <v>20123</v>
      </c>
      <c r="B175" s="192" t="s">
        <v>918</v>
      </c>
      <c r="C175" s="133">
        <f>SUM(C176:C181)</f>
        <v>15</v>
      </c>
    </row>
    <row r="176" ht="13.5" spans="1:3">
      <c r="A176" s="131">
        <v>2012301</v>
      </c>
      <c r="B176" s="131" t="s">
        <v>812</v>
      </c>
      <c r="C176" s="133">
        <v>0</v>
      </c>
    </row>
    <row r="177" ht="13.5" spans="1:3">
      <c r="A177" s="131">
        <v>2012302</v>
      </c>
      <c r="B177" s="131" t="s">
        <v>813</v>
      </c>
      <c r="C177" s="133">
        <v>0</v>
      </c>
    </row>
    <row r="178" ht="13.5" spans="1:3">
      <c r="A178" s="131">
        <v>2012303</v>
      </c>
      <c r="B178" s="131" t="s">
        <v>814</v>
      </c>
      <c r="C178" s="133">
        <v>0</v>
      </c>
    </row>
    <row r="179" ht="13.5" spans="1:3">
      <c r="A179" s="131">
        <v>2012304</v>
      </c>
      <c r="B179" s="131" t="s">
        <v>919</v>
      </c>
      <c r="C179" s="133">
        <v>2</v>
      </c>
    </row>
    <row r="180" ht="13.5" spans="1:3">
      <c r="A180" s="131">
        <v>2012350</v>
      </c>
      <c r="B180" s="131" t="s">
        <v>821</v>
      </c>
      <c r="C180" s="133">
        <v>0</v>
      </c>
    </row>
    <row r="181" ht="13.5" spans="1:3">
      <c r="A181" s="131">
        <v>2012399</v>
      </c>
      <c r="B181" s="131" t="s">
        <v>920</v>
      </c>
      <c r="C181" s="133">
        <v>13</v>
      </c>
    </row>
    <row r="182" ht="13.5" spans="1:3">
      <c r="A182" s="131">
        <v>20124</v>
      </c>
      <c r="B182" s="192" t="s">
        <v>921</v>
      </c>
      <c r="C182" s="133">
        <f>SUM(C183:C188)</f>
        <v>0</v>
      </c>
    </row>
    <row r="183" ht="13.5" spans="1:3">
      <c r="A183" s="131">
        <v>2012401</v>
      </c>
      <c r="B183" s="131" t="s">
        <v>812</v>
      </c>
      <c r="C183" s="133">
        <v>0</v>
      </c>
    </row>
    <row r="184" ht="13.5" spans="1:3">
      <c r="A184" s="131">
        <v>2012402</v>
      </c>
      <c r="B184" s="131" t="s">
        <v>813</v>
      </c>
      <c r="C184" s="133">
        <v>0</v>
      </c>
    </row>
    <row r="185" ht="13.5" spans="1:3">
      <c r="A185" s="131">
        <v>2012403</v>
      </c>
      <c r="B185" s="131" t="s">
        <v>814</v>
      </c>
      <c r="C185" s="133">
        <v>0</v>
      </c>
    </row>
    <row r="186" ht="13.5" spans="1:3">
      <c r="A186" s="131">
        <v>2012404</v>
      </c>
      <c r="B186" s="131" t="s">
        <v>922</v>
      </c>
      <c r="C186" s="133">
        <v>0</v>
      </c>
    </row>
    <row r="187" ht="13.5" spans="1:3">
      <c r="A187" s="131">
        <v>2012450</v>
      </c>
      <c r="B187" s="131" t="s">
        <v>821</v>
      </c>
      <c r="C187" s="133">
        <v>0</v>
      </c>
    </row>
    <row r="188" ht="13.5" spans="1:3">
      <c r="A188" s="131">
        <v>2012499</v>
      </c>
      <c r="B188" s="131" t="s">
        <v>923</v>
      </c>
      <c r="C188" s="133">
        <v>0</v>
      </c>
    </row>
    <row r="189" ht="13.5" spans="1:3">
      <c r="A189" s="131">
        <v>20125</v>
      </c>
      <c r="B189" s="192" t="s">
        <v>924</v>
      </c>
      <c r="C189" s="133">
        <f>SUM(C190:C197)</f>
        <v>0</v>
      </c>
    </row>
    <row r="190" ht="13.5" spans="1:3">
      <c r="A190" s="131">
        <v>2012501</v>
      </c>
      <c r="B190" s="131" t="s">
        <v>812</v>
      </c>
      <c r="C190" s="133">
        <v>0</v>
      </c>
    </row>
    <row r="191" ht="13.5" spans="1:3">
      <c r="A191" s="131">
        <v>2012502</v>
      </c>
      <c r="B191" s="131" t="s">
        <v>813</v>
      </c>
      <c r="C191" s="133">
        <v>0</v>
      </c>
    </row>
    <row r="192" ht="13.5" spans="1:3">
      <c r="A192" s="131">
        <v>2012503</v>
      </c>
      <c r="B192" s="131" t="s">
        <v>814</v>
      </c>
      <c r="C192" s="133">
        <v>0</v>
      </c>
    </row>
    <row r="193" ht="13.5" spans="1:3">
      <c r="A193" s="131">
        <v>2012504</v>
      </c>
      <c r="B193" s="131" t="s">
        <v>925</v>
      </c>
      <c r="C193" s="133">
        <v>0</v>
      </c>
    </row>
    <row r="194" ht="13.5" spans="1:3">
      <c r="A194" s="131">
        <v>2012505</v>
      </c>
      <c r="B194" s="131" t="s">
        <v>926</v>
      </c>
      <c r="C194" s="133">
        <v>0</v>
      </c>
    </row>
    <row r="195" ht="13.5" spans="1:3">
      <c r="A195" s="131">
        <v>2012506</v>
      </c>
      <c r="B195" s="131" t="s">
        <v>927</v>
      </c>
      <c r="C195" s="133">
        <v>0</v>
      </c>
    </row>
    <row r="196" ht="13.5" spans="1:3">
      <c r="A196" s="131">
        <v>2012550</v>
      </c>
      <c r="B196" s="131" t="s">
        <v>821</v>
      </c>
      <c r="C196" s="133">
        <v>0</v>
      </c>
    </row>
    <row r="197" ht="13.5" spans="1:3">
      <c r="A197" s="131">
        <v>2012599</v>
      </c>
      <c r="B197" s="131" t="s">
        <v>928</v>
      </c>
      <c r="C197" s="133">
        <v>0</v>
      </c>
    </row>
    <row r="198" ht="13.5" spans="1:3">
      <c r="A198" s="131">
        <v>20126</v>
      </c>
      <c r="B198" s="192" t="s">
        <v>929</v>
      </c>
      <c r="C198" s="133">
        <f>SUM(C199:C203)</f>
        <v>281</v>
      </c>
    </row>
    <row r="199" ht="13.5" spans="1:3">
      <c r="A199" s="131">
        <v>2012601</v>
      </c>
      <c r="B199" s="131" t="s">
        <v>812</v>
      </c>
      <c r="C199" s="133">
        <v>181</v>
      </c>
    </row>
    <row r="200" ht="13.5" spans="1:3">
      <c r="A200" s="131">
        <v>2012602</v>
      </c>
      <c r="B200" s="131" t="s">
        <v>813</v>
      </c>
      <c r="C200" s="133">
        <v>100</v>
      </c>
    </row>
    <row r="201" ht="13.5" spans="1:3">
      <c r="A201" s="131">
        <v>2012603</v>
      </c>
      <c r="B201" s="131" t="s">
        <v>814</v>
      </c>
      <c r="C201" s="133">
        <v>0</v>
      </c>
    </row>
    <row r="202" ht="13.5" spans="1:3">
      <c r="A202" s="131">
        <v>2012604</v>
      </c>
      <c r="B202" s="131" t="s">
        <v>930</v>
      </c>
      <c r="C202" s="133">
        <v>0</v>
      </c>
    </row>
    <row r="203" ht="13.5" spans="1:3">
      <c r="A203" s="131">
        <v>2012699</v>
      </c>
      <c r="B203" s="131" t="s">
        <v>931</v>
      </c>
      <c r="C203" s="133">
        <v>0</v>
      </c>
    </row>
    <row r="204" ht="13.5" spans="1:3">
      <c r="A204" s="131">
        <v>20128</v>
      </c>
      <c r="B204" s="192" t="s">
        <v>932</v>
      </c>
      <c r="C204" s="133">
        <f>SUM(C205:C210)</f>
        <v>0</v>
      </c>
    </row>
    <row r="205" ht="13.5" spans="1:3">
      <c r="A205" s="131">
        <v>2012801</v>
      </c>
      <c r="B205" s="131" t="s">
        <v>812</v>
      </c>
      <c r="C205" s="133">
        <v>0</v>
      </c>
    </row>
    <row r="206" ht="13.5" spans="1:3">
      <c r="A206" s="131">
        <v>2012802</v>
      </c>
      <c r="B206" s="131" t="s">
        <v>813</v>
      </c>
      <c r="C206" s="133">
        <v>0</v>
      </c>
    </row>
    <row r="207" ht="13.5" spans="1:3">
      <c r="A207" s="131">
        <v>2012803</v>
      </c>
      <c r="B207" s="131" t="s">
        <v>814</v>
      </c>
      <c r="C207" s="133">
        <v>0</v>
      </c>
    </row>
    <row r="208" ht="13.5" spans="1:3">
      <c r="A208" s="131">
        <v>2012804</v>
      </c>
      <c r="B208" s="131" t="s">
        <v>826</v>
      </c>
      <c r="C208" s="133">
        <v>0</v>
      </c>
    </row>
    <row r="209" ht="13.5" spans="1:3">
      <c r="A209" s="131">
        <v>2012850</v>
      </c>
      <c r="B209" s="131" t="s">
        <v>821</v>
      </c>
      <c r="C209" s="133">
        <v>0</v>
      </c>
    </row>
    <row r="210" ht="13.5" spans="1:3">
      <c r="A210" s="131">
        <v>2012899</v>
      </c>
      <c r="B210" s="131" t="s">
        <v>933</v>
      </c>
      <c r="C210" s="133">
        <v>0</v>
      </c>
    </row>
    <row r="211" ht="13.5" spans="1:3">
      <c r="A211" s="131">
        <v>20129</v>
      </c>
      <c r="B211" s="192" t="s">
        <v>934</v>
      </c>
      <c r="C211" s="133">
        <f>SUM(C212:C218)</f>
        <v>388</v>
      </c>
    </row>
    <row r="212" ht="13.5" spans="1:3">
      <c r="A212" s="131">
        <v>2012901</v>
      </c>
      <c r="B212" s="131" t="s">
        <v>812</v>
      </c>
      <c r="C212" s="133">
        <v>168</v>
      </c>
    </row>
    <row r="213" ht="13.5" spans="1:3">
      <c r="A213" s="131">
        <v>2012902</v>
      </c>
      <c r="B213" s="131" t="s">
        <v>813</v>
      </c>
      <c r="C213" s="133">
        <v>48</v>
      </c>
    </row>
    <row r="214" ht="13.5" spans="1:3">
      <c r="A214" s="131">
        <v>2012903</v>
      </c>
      <c r="B214" s="131" t="s">
        <v>814</v>
      </c>
      <c r="C214" s="133">
        <v>0</v>
      </c>
    </row>
    <row r="215" ht="13.5" spans="1:3">
      <c r="A215" s="131">
        <v>2012904</v>
      </c>
      <c r="B215" s="131" t="s">
        <v>935</v>
      </c>
      <c r="C215" s="133">
        <v>0</v>
      </c>
    </row>
    <row r="216" ht="13.5" spans="1:3">
      <c r="A216" s="131">
        <v>2012905</v>
      </c>
      <c r="B216" s="131" t="s">
        <v>936</v>
      </c>
      <c r="C216" s="133">
        <v>0</v>
      </c>
    </row>
    <row r="217" ht="13.5" spans="1:3">
      <c r="A217" s="131">
        <v>2012950</v>
      </c>
      <c r="B217" s="131" t="s">
        <v>821</v>
      </c>
      <c r="C217" s="133">
        <v>0</v>
      </c>
    </row>
    <row r="218" ht="13.5" spans="1:3">
      <c r="A218" s="131">
        <v>2012999</v>
      </c>
      <c r="B218" s="131" t="s">
        <v>937</v>
      </c>
      <c r="C218" s="133">
        <v>172</v>
      </c>
    </row>
    <row r="219" ht="13.5" spans="1:3">
      <c r="A219" s="131">
        <v>20131</v>
      </c>
      <c r="B219" s="192" t="s">
        <v>938</v>
      </c>
      <c r="C219" s="133">
        <f>SUM(C220:C225)</f>
        <v>3071</v>
      </c>
    </row>
    <row r="220" ht="13.5" spans="1:3">
      <c r="A220" s="131">
        <v>2013101</v>
      </c>
      <c r="B220" s="131" t="s">
        <v>812</v>
      </c>
      <c r="C220" s="133">
        <v>2679</v>
      </c>
    </row>
    <row r="221" ht="13.5" spans="1:3">
      <c r="A221" s="131">
        <v>2013102</v>
      </c>
      <c r="B221" s="131" t="s">
        <v>813</v>
      </c>
      <c r="C221" s="133">
        <v>0</v>
      </c>
    </row>
    <row r="222" ht="13.5" spans="1:3">
      <c r="A222" s="131">
        <v>2013103</v>
      </c>
      <c r="B222" s="131" t="s">
        <v>814</v>
      </c>
      <c r="C222" s="133">
        <v>5</v>
      </c>
    </row>
    <row r="223" ht="13.5" spans="1:3">
      <c r="A223" s="131">
        <v>2013105</v>
      </c>
      <c r="B223" s="131" t="s">
        <v>939</v>
      </c>
      <c r="C223" s="133">
        <v>36</v>
      </c>
    </row>
    <row r="224" ht="13.5" spans="1:3">
      <c r="A224" s="131">
        <v>2013150</v>
      </c>
      <c r="B224" s="131" t="s">
        <v>821</v>
      </c>
      <c r="C224" s="133">
        <v>0</v>
      </c>
    </row>
    <row r="225" ht="13.5" spans="1:3">
      <c r="A225" s="131">
        <v>2013199</v>
      </c>
      <c r="B225" s="131" t="s">
        <v>940</v>
      </c>
      <c r="C225" s="133">
        <v>351</v>
      </c>
    </row>
    <row r="226" ht="13.5" spans="1:3">
      <c r="A226" s="131">
        <v>20132</v>
      </c>
      <c r="B226" s="192" t="s">
        <v>941</v>
      </c>
      <c r="C226" s="133">
        <f>SUM(C227:C231)</f>
        <v>603</v>
      </c>
    </row>
    <row r="227" ht="13.5" spans="1:3">
      <c r="A227" s="131">
        <v>2013201</v>
      </c>
      <c r="B227" s="131" t="s">
        <v>812</v>
      </c>
      <c r="C227" s="133">
        <v>603</v>
      </c>
    </row>
    <row r="228" ht="13.5" spans="1:3">
      <c r="A228" s="131">
        <v>2013202</v>
      </c>
      <c r="B228" s="131" t="s">
        <v>813</v>
      </c>
      <c r="C228" s="133">
        <v>0</v>
      </c>
    </row>
    <row r="229" ht="13.5" spans="1:3">
      <c r="A229" s="131">
        <v>2013203</v>
      </c>
      <c r="B229" s="131" t="s">
        <v>814</v>
      </c>
      <c r="C229" s="133">
        <v>0</v>
      </c>
    </row>
    <row r="230" ht="13.5" spans="1:3">
      <c r="A230" s="131">
        <v>2013250</v>
      </c>
      <c r="B230" s="131" t="s">
        <v>821</v>
      </c>
      <c r="C230" s="133">
        <v>0</v>
      </c>
    </row>
    <row r="231" ht="13.5" spans="1:3">
      <c r="A231" s="131">
        <v>2013299</v>
      </c>
      <c r="B231" s="131" t="s">
        <v>942</v>
      </c>
      <c r="C231" s="133">
        <v>0</v>
      </c>
    </row>
    <row r="232" ht="13.5" spans="1:3">
      <c r="A232" s="131">
        <v>20133</v>
      </c>
      <c r="B232" s="192" t="s">
        <v>943</v>
      </c>
      <c r="C232" s="133">
        <f>SUM(C233:C237)</f>
        <v>2137</v>
      </c>
    </row>
    <row r="233" ht="13.5" spans="1:3">
      <c r="A233" s="131">
        <v>2013301</v>
      </c>
      <c r="B233" s="131" t="s">
        <v>812</v>
      </c>
      <c r="C233" s="133">
        <v>740</v>
      </c>
    </row>
    <row r="234" ht="13.5" spans="1:3">
      <c r="A234" s="131">
        <v>2013302</v>
      </c>
      <c r="B234" s="131" t="s">
        <v>813</v>
      </c>
      <c r="C234" s="133">
        <v>0</v>
      </c>
    </row>
    <row r="235" ht="13.5" spans="1:3">
      <c r="A235" s="131">
        <v>2013303</v>
      </c>
      <c r="B235" s="131" t="s">
        <v>814</v>
      </c>
      <c r="C235" s="133">
        <v>0</v>
      </c>
    </row>
    <row r="236" ht="13.5" spans="1:3">
      <c r="A236" s="131">
        <v>2013350</v>
      </c>
      <c r="B236" s="131" t="s">
        <v>821</v>
      </c>
      <c r="C236" s="133">
        <v>0</v>
      </c>
    </row>
    <row r="237" ht="13.5" spans="1:3">
      <c r="A237" s="131">
        <v>2013399</v>
      </c>
      <c r="B237" s="131" t="s">
        <v>944</v>
      </c>
      <c r="C237" s="133">
        <v>1397</v>
      </c>
    </row>
    <row r="238" ht="13.5" spans="1:3">
      <c r="A238" s="131">
        <v>20134</v>
      </c>
      <c r="B238" s="192" t="s">
        <v>945</v>
      </c>
      <c r="C238" s="133">
        <f>SUM(C239:C243)</f>
        <v>5</v>
      </c>
    </row>
    <row r="239" ht="13.5" spans="1:3">
      <c r="A239" s="131">
        <v>2013401</v>
      </c>
      <c r="B239" s="131" t="s">
        <v>812</v>
      </c>
      <c r="C239" s="133">
        <v>5</v>
      </c>
    </row>
    <row r="240" ht="13.5" spans="1:3">
      <c r="A240" s="131">
        <v>2013402</v>
      </c>
      <c r="B240" s="131" t="s">
        <v>813</v>
      </c>
      <c r="C240" s="133">
        <v>0</v>
      </c>
    </row>
    <row r="241" ht="13.5" spans="1:3">
      <c r="A241" s="131">
        <v>2013403</v>
      </c>
      <c r="B241" s="131" t="s">
        <v>814</v>
      </c>
      <c r="C241" s="133">
        <v>0</v>
      </c>
    </row>
    <row r="242" ht="13.5" spans="1:3">
      <c r="A242" s="131">
        <v>2013450</v>
      </c>
      <c r="B242" s="131" t="s">
        <v>821</v>
      </c>
      <c r="C242" s="133">
        <v>0</v>
      </c>
    </row>
    <row r="243" ht="13.5" spans="1:3">
      <c r="A243" s="131">
        <v>2013499</v>
      </c>
      <c r="B243" s="131" t="s">
        <v>946</v>
      </c>
      <c r="C243" s="133">
        <v>0</v>
      </c>
    </row>
    <row r="244" ht="13.5" spans="1:3">
      <c r="A244" s="131">
        <v>20135</v>
      </c>
      <c r="B244" s="192" t="s">
        <v>947</v>
      </c>
      <c r="C244" s="133">
        <f>SUM(C245:C249)</f>
        <v>0</v>
      </c>
    </row>
    <row r="245" ht="13.5" spans="1:3">
      <c r="A245" s="131">
        <v>2013501</v>
      </c>
      <c r="B245" s="131" t="s">
        <v>812</v>
      </c>
      <c r="C245" s="133">
        <v>0</v>
      </c>
    </row>
    <row r="246" ht="13.5" spans="1:3">
      <c r="A246" s="131">
        <v>2013502</v>
      </c>
      <c r="B246" s="131" t="s">
        <v>813</v>
      </c>
      <c r="C246" s="133">
        <v>0</v>
      </c>
    </row>
    <row r="247" ht="13.5" spans="1:3">
      <c r="A247" s="131">
        <v>2013503</v>
      </c>
      <c r="B247" s="131" t="s">
        <v>814</v>
      </c>
      <c r="C247" s="133">
        <v>0</v>
      </c>
    </row>
    <row r="248" ht="13.5" spans="1:3">
      <c r="A248" s="131">
        <v>2013550</v>
      </c>
      <c r="B248" s="131" t="s">
        <v>821</v>
      </c>
      <c r="C248" s="133">
        <v>0</v>
      </c>
    </row>
    <row r="249" ht="13.5" spans="1:3">
      <c r="A249" s="131">
        <v>2013599</v>
      </c>
      <c r="B249" s="131" t="s">
        <v>948</v>
      </c>
      <c r="C249" s="133">
        <v>0</v>
      </c>
    </row>
    <row r="250" ht="13.5" spans="1:3">
      <c r="A250" s="131">
        <v>20136</v>
      </c>
      <c r="B250" s="192" t="s">
        <v>949</v>
      </c>
      <c r="C250" s="133">
        <f>SUM(C251:C255)</f>
        <v>28</v>
      </c>
    </row>
    <row r="251" ht="13.5" spans="1:3">
      <c r="A251" s="131">
        <v>2013601</v>
      </c>
      <c r="B251" s="131" t="s">
        <v>812</v>
      </c>
      <c r="C251" s="133">
        <v>28</v>
      </c>
    </row>
    <row r="252" ht="13.5" spans="1:3">
      <c r="A252" s="131">
        <v>2013602</v>
      </c>
      <c r="B252" s="131" t="s">
        <v>813</v>
      </c>
      <c r="C252" s="133">
        <v>0</v>
      </c>
    </row>
    <row r="253" ht="13.5" spans="1:3">
      <c r="A253" s="131">
        <v>2013603</v>
      </c>
      <c r="B253" s="131" t="s">
        <v>814</v>
      </c>
      <c r="C253" s="133">
        <v>0</v>
      </c>
    </row>
    <row r="254" ht="13.5" spans="1:3">
      <c r="A254" s="131">
        <v>2013650</v>
      </c>
      <c r="B254" s="131" t="s">
        <v>821</v>
      </c>
      <c r="C254" s="133">
        <v>0</v>
      </c>
    </row>
    <row r="255" ht="13.5" spans="1:3">
      <c r="A255" s="131">
        <v>2013699</v>
      </c>
      <c r="B255" s="131" t="s">
        <v>950</v>
      </c>
      <c r="C255" s="133">
        <v>0</v>
      </c>
    </row>
    <row r="256" ht="13.5" spans="1:3">
      <c r="A256" s="131">
        <v>20199</v>
      </c>
      <c r="B256" s="192" t="s">
        <v>951</v>
      </c>
      <c r="C256" s="133">
        <f>SUM(C257:C258)</f>
        <v>8732</v>
      </c>
    </row>
    <row r="257" ht="13.5" spans="1:3">
      <c r="A257" s="131">
        <v>2019901</v>
      </c>
      <c r="B257" s="131" t="s">
        <v>952</v>
      </c>
      <c r="C257" s="133">
        <v>0</v>
      </c>
    </row>
    <row r="258" ht="13.5" spans="1:3">
      <c r="A258" s="131">
        <v>2019999</v>
      </c>
      <c r="B258" s="131" t="s">
        <v>953</v>
      </c>
      <c r="C258" s="133">
        <v>8732</v>
      </c>
    </row>
    <row r="259" ht="13.5" spans="1:3">
      <c r="A259" s="131">
        <v>202</v>
      </c>
      <c r="B259" s="192" t="s">
        <v>954</v>
      </c>
      <c r="C259" s="133">
        <f>SUM(C260,C267,C270,C277,C283,C287,C289,C294)</f>
        <v>0</v>
      </c>
    </row>
    <row r="260" ht="13.5" spans="1:3">
      <c r="A260" s="131">
        <v>20201</v>
      </c>
      <c r="B260" s="192" t="s">
        <v>955</v>
      </c>
      <c r="C260" s="133">
        <f>SUM(C261:C266)</f>
        <v>0</v>
      </c>
    </row>
    <row r="261" ht="13.5" spans="1:3">
      <c r="A261" s="131">
        <v>2020101</v>
      </c>
      <c r="B261" s="131" t="s">
        <v>812</v>
      </c>
      <c r="C261" s="133">
        <v>0</v>
      </c>
    </row>
    <row r="262" ht="13.5" spans="1:3">
      <c r="A262" s="131">
        <v>2020102</v>
      </c>
      <c r="B262" s="131" t="s">
        <v>813</v>
      </c>
      <c r="C262" s="133">
        <v>0</v>
      </c>
    </row>
    <row r="263" ht="13.5" spans="1:3">
      <c r="A263" s="131">
        <v>2020103</v>
      </c>
      <c r="B263" s="131" t="s">
        <v>814</v>
      </c>
      <c r="C263" s="133">
        <v>0</v>
      </c>
    </row>
    <row r="264" ht="13.5" spans="1:3">
      <c r="A264" s="131">
        <v>2020104</v>
      </c>
      <c r="B264" s="131" t="s">
        <v>939</v>
      </c>
      <c r="C264" s="133">
        <v>0</v>
      </c>
    </row>
    <row r="265" ht="13.5" spans="1:3">
      <c r="A265" s="131">
        <v>2020150</v>
      </c>
      <c r="B265" s="131" t="s">
        <v>821</v>
      </c>
      <c r="C265" s="133">
        <v>0</v>
      </c>
    </row>
    <row r="266" ht="13.5" spans="1:3">
      <c r="A266" s="131">
        <v>2020199</v>
      </c>
      <c r="B266" s="131" t="s">
        <v>956</v>
      </c>
      <c r="C266" s="133">
        <v>0</v>
      </c>
    </row>
    <row r="267" ht="13.5" spans="1:3">
      <c r="A267" s="131">
        <v>20202</v>
      </c>
      <c r="B267" s="192" t="s">
        <v>957</v>
      </c>
      <c r="C267" s="133">
        <f>SUM(C268:C269)</f>
        <v>0</v>
      </c>
    </row>
    <row r="268" ht="13.5" spans="1:3">
      <c r="A268" s="131">
        <v>2020201</v>
      </c>
      <c r="B268" s="131" t="s">
        <v>958</v>
      </c>
      <c r="C268" s="133">
        <v>0</v>
      </c>
    </row>
    <row r="269" ht="13.5" spans="1:3">
      <c r="A269" s="131">
        <v>2020202</v>
      </c>
      <c r="B269" s="131" t="s">
        <v>959</v>
      </c>
      <c r="C269" s="133">
        <v>0</v>
      </c>
    </row>
    <row r="270" ht="13.5" spans="1:3">
      <c r="A270" s="131">
        <v>20203</v>
      </c>
      <c r="B270" s="192" t="s">
        <v>960</v>
      </c>
      <c r="C270" s="133">
        <f>SUM(C271:C276)</f>
        <v>0</v>
      </c>
    </row>
    <row r="271" ht="13.5" spans="1:3">
      <c r="A271" s="131">
        <v>2020301</v>
      </c>
      <c r="B271" s="131" t="s">
        <v>961</v>
      </c>
      <c r="C271" s="133">
        <v>0</v>
      </c>
    </row>
    <row r="272" ht="13.5" spans="1:3">
      <c r="A272" s="131">
        <v>2020302</v>
      </c>
      <c r="B272" s="131" t="s">
        <v>962</v>
      </c>
      <c r="C272" s="133">
        <v>0</v>
      </c>
    </row>
    <row r="273" ht="13.5" spans="1:3">
      <c r="A273" s="131">
        <v>2020303</v>
      </c>
      <c r="B273" s="131" t="s">
        <v>963</v>
      </c>
      <c r="C273" s="133">
        <v>0</v>
      </c>
    </row>
    <row r="274" ht="13.5" spans="1:3">
      <c r="A274" s="131">
        <v>2020304</v>
      </c>
      <c r="B274" s="131" t="s">
        <v>964</v>
      </c>
      <c r="C274" s="133">
        <v>0</v>
      </c>
    </row>
    <row r="275" ht="13.5" spans="1:3">
      <c r="A275" s="131">
        <v>2020305</v>
      </c>
      <c r="B275" s="131" t="s">
        <v>965</v>
      </c>
      <c r="C275" s="133">
        <v>0</v>
      </c>
    </row>
    <row r="276" ht="13.5" spans="1:3">
      <c r="A276" s="131">
        <v>2020399</v>
      </c>
      <c r="B276" s="131" t="s">
        <v>966</v>
      </c>
      <c r="C276" s="133">
        <v>0</v>
      </c>
    </row>
    <row r="277" ht="13.5" spans="1:3">
      <c r="A277" s="131">
        <v>20204</v>
      </c>
      <c r="B277" s="192" t="s">
        <v>967</v>
      </c>
      <c r="C277" s="133">
        <f>SUM(C278:C282)</f>
        <v>0</v>
      </c>
    </row>
    <row r="278" ht="13.5" spans="1:3">
      <c r="A278" s="131">
        <v>2020401</v>
      </c>
      <c r="B278" s="131" t="s">
        <v>968</v>
      </c>
      <c r="C278" s="133">
        <v>0</v>
      </c>
    </row>
    <row r="279" ht="13.5" spans="1:3">
      <c r="A279" s="131">
        <v>2020402</v>
      </c>
      <c r="B279" s="131" t="s">
        <v>969</v>
      </c>
      <c r="C279" s="133">
        <v>0</v>
      </c>
    </row>
    <row r="280" ht="13.5" spans="1:3">
      <c r="A280" s="131">
        <v>2020403</v>
      </c>
      <c r="B280" s="131" t="s">
        <v>970</v>
      </c>
      <c r="C280" s="133">
        <v>0</v>
      </c>
    </row>
    <row r="281" ht="13.5" spans="1:3">
      <c r="A281" s="131">
        <v>2020404</v>
      </c>
      <c r="B281" s="131" t="s">
        <v>971</v>
      </c>
      <c r="C281" s="133">
        <v>0</v>
      </c>
    </row>
    <row r="282" ht="13.5" spans="1:3">
      <c r="A282" s="131">
        <v>2020499</v>
      </c>
      <c r="B282" s="131" t="s">
        <v>972</v>
      </c>
      <c r="C282" s="133">
        <v>0</v>
      </c>
    </row>
    <row r="283" ht="13.5" spans="1:3">
      <c r="A283" s="131">
        <v>20205</v>
      </c>
      <c r="B283" s="192" t="s">
        <v>973</v>
      </c>
      <c r="C283" s="133">
        <f>SUM(C284:C286)</f>
        <v>0</v>
      </c>
    </row>
    <row r="284" ht="13.5" spans="1:3">
      <c r="A284" s="131">
        <v>2020503</v>
      </c>
      <c r="B284" s="131" t="s">
        <v>974</v>
      </c>
      <c r="C284" s="133">
        <v>0</v>
      </c>
    </row>
    <row r="285" ht="13.5" spans="1:3">
      <c r="A285" s="131">
        <v>2020504</v>
      </c>
      <c r="B285" s="131" t="s">
        <v>975</v>
      </c>
      <c r="C285" s="133">
        <v>0</v>
      </c>
    </row>
    <row r="286" ht="13.5" spans="1:3">
      <c r="A286" s="131">
        <v>2020599</v>
      </c>
      <c r="B286" s="131" t="s">
        <v>976</v>
      </c>
      <c r="C286" s="133">
        <v>0</v>
      </c>
    </row>
    <row r="287" ht="13.5" spans="1:3">
      <c r="A287" s="131">
        <v>20206</v>
      </c>
      <c r="B287" s="192" t="s">
        <v>977</v>
      </c>
      <c r="C287" s="133">
        <f>C288</f>
        <v>0</v>
      </c>
    </row>
    <row r="288" ht="13.5" spans="1:3">
      <c r="A288" s="131">
        <v>2020601</v>
      </c>
      <c r="B288" s="131" t="s">
        <v>978</v>
      </c>
      <c r="C288" s="133">
        <v>0</v>
      </c>
    </row>
    <row r="289" ht="13.5" spans="1:3">
      <c r="A289" s="131">
        <v>20207</v>
      </c>
      <c r="B289" s="192" t="s">
        <v>979</v>
      </c>
      <c r="C289" s="133">
        <f>SUM(C290:C293)</f>
        <v>0</v>
      </c>
    </row>
    <row r="290" ht="13.5" spans="1:3">
      <c r="A290" s="131">
        <v>2020701</v>
      </c>
      <c r="B290" s="131" t="s">
        <v>980</v>
      </c>
      <c r="C290" s="133">
        <v>0</v>
      </c>
    </row>
    <row r="291" ht="13.5" spans="1:3">
      <c r="A291" s="131">
        <v>2020702</v>
      </c>
      <c r="B291" s="131" t="s">
        <v>981</v>
      </c>
      <c r="C291" s="133">
        <v>0</v>
      </c>
    </row>
    <row r="292" ht="13.5" spans="1:3">
      <c r="A292" s="131">
        <v>2020703</v>
      </c>
      <c r="B292" s="131" t="s">
        <v>982</v>
      </c>
      <c r="C292" s="133">
        <v>0</v>
      </c>
    </row>
    <row r="293" ht="13.5" spans="1:3">
      <c r="A293" s="131">
        <v>2020799</v>
      </c>
      <c r="B293" s="131" t="s">
        <v>983</v>
      </c>
      <c r="C293" s="133">
        <v>0</v>
      </c>
    </row>
    <row r="294" ht="13.5" spans="1:3">
      <c r="A294" s="131">
        <v>20299</v>
      </c>
      <c r="B294" s="192" t="s">
        <v>984</v>
      </c>
      <c r="C294" s="133">
        <f t="shared" ref="C294:C299" si="0">C295</f>
        <v>0</v>
      </c>
    </row>
    <row r="295" ht="13.5" spans="1:3">
      <c r="A295" s="131">
        <v>2029901</v>
      </c>
      <c r="B295" s="131" t="s">
        <v>985</v>
      </c>
      <c r="C295" s="133">
        <v>0</v>
      </c>
    </row>
    <row r="296" ht="13.5" spans="1:3">
      <c r="A296" s="131">
        <v>203</v>
      </c>
      <c r="B296" s="192" t="s">
        <v>986</v>
      </c>
      <c r="C296" s="133">
        <f>SUM(C297,C299,C301,C303,C312)</f>
        <v>0</v>
      </c>
    </row>
    <row r="297" ht="13.5" spans="1:3">
      <c r="A297" s="131">
        <v>20301</v>
      </c>
      <c r="B297" s="192" t="s">
        <v>987</v>
      </c>
      <c r="C297" s="133">
        <f t="shared" ref="C297:C301" si="1">C298</f>
        <v>0</v>
      </c>
    </row>
    <row r="298" ht="13.5" spans="1:3">
      <c r="A298" s="131">
        <v>2030101</v>
      </c>
      <c r="B298" s="131" t="s">
        <v>988</v>
      </c>
      <c r="C298" s="133">
        <v>0</v>
      </c>
    </row>
    <row r="299" ht="13.5" spans="1:3">
      <c r="A299" s="131">
        <v>20304</v>
      </c>
      <c r="B299" s="192" t="s">
        <v>989</v>
      </c>
      <c r="C299" s="133">
        <f>C300</f>
        <v>0</v>
      </c>
    </row>
    <row r="300" ht="13.5" spans="1:3">
      <c r="A300" s="131">
        <v>2030401</v>
      </c>
      <c r="B300" s="131" t="s">
        <v>990</v>
      </c>
      <c r="C300" s="133">
        <v>0</v>
      </c>
    </row>
    <row r="301" ht="13.5" spans="1:3">
      <c r="A301" s="131">
        <v>20305</v>
      </c>
      <c r="B301" s="192" t="s">
        <v>991</v>
      </c>
      <c r="C301" s="133">
        <f>C302</f>
        <v>0</v>
      </c>
    </row>
    <row r="302" ht="13.5" spans="1:3">
      <c r="A302" s="131">
        <v>2030501</v>
      </c>
      <c r="B302" s="131" t="s">
        <v>992</v>
      </c>
      <c r="C302" s="133">
        <v>0</v>
      </c>
    </row>
    <row r="303" ht="13.5" spans="1:3">
      <c r="A303" s="131">
        <v>20306</v>
      </c>
      <c r="B303" s="192" t="s">
        <v>993</v>
      </c>
      <c r="C303" s="133">
        <f>SUM(C304:C311)</f>
        <v>0</v>
      </c>
    </row>
    <row r="304" ht="13.5" spans="1:3">
      <c r="A304" s="131">
        <v>2030601</v>
      </c>
      <c r="B304" s="131" t="s">
        <v>994</v>
      </c>
      <c r="C304" s="133">
        <v>0</v>
      </c>
    </row>
    <row r="305" ht="13.5" spans="1:3">
      <c r="A305" s="131">
        <v>2030602</v>
      </c>
      <c r="B305" s="131" t="s">
        <v>995</v>
      </c>
      <c r="C305" s="133">
        <v>0</v>
      </c>
    </row>
    <row r="306" ht="13.5" spans="1:3">
      <c r="A306" s="131">
        <v>2030603</v>
      </c>
      <c r="B306" s="131" t="s">
        <v>996</v>
      </c>
      <c r="C306" s="133">
        <v>0</v>
      </c>
    </row>
    <row r="307" ht="13.5" spans="1:3">
      <c r="A307" s="131">
        <v>2030604</v>
      </c>
      <c r="B307" s="131" t="s">
        <v>997</v>
      </c>
      <c r="C307" s="133">
        <v>0</v>
      </c>
    </row>
    <row r="308" ht="13.5" spans="1:3">
      <c r="A308" s="131">
        <v>2030605</v>
      </c>
      <c r="B308" s="131" t="s">
        <v>998</v>
      </c>
      <c r="C308" s="133">
        <v>0</v>
      </c>
    </row>
    <row r="309" ht="13.5" spans="1:3">
      <c r="A309" s="131">
        <v>2030606</v>
      </c>
      <c r="B309" s="131" t="s">
        <v>999</v>
      </c>
      <c r="C309" s="133">
        <v>0</v>
      </c>
    </row>
    <row r="310" ht="13.5" spans="1:3">
      <c r="A310" s="131">
        <v>2030607</v>
      </c>
      <c r="B310" s="131" t="s">
        <v>1000</v>
      </c>
      <c r="C310" s="133">
        <v>0</v>
      </c>
    </row>
    <row r="311" ht="13.5" spans="1:3">
      <c r="A311" s="131" t="s">
        <v>1001</v>
      </c>
      <c r="B311" s="131" t="s">
        <v>1002</v>
      </c>
      <c r="C311" s="133">
        <v>0</v>
      </c>
    </row>
    <row r="312" ht="13.5" spans="1:3">
      <c r="A312" s="131">
        <v>20399</v>
      </c>
      <c r="B312" s="192" t="s">
        <v>1003</v>
      </c>
      <c r="C312" s="133">
        <f>C313</f>
        <v>0</v>
      </c>
    </row>
    <row r="313" ht="13.5" spans="1:3">
      <c r="A313" s="131">
        <v>2039901</v>
      </c>
      <c r="B313" s="131" t="s">
        <v>1004</v>
      </c>
      <c r="C313" s="133">
        <v>0</v>
      </c>
    </row>
    <row r="314" ht="13.5" spans="1:3">
      <c r="A314" s="131">
        <v>204</v>
      </c>
      <c r="B314" s="192" t="s">
        <v>1005</v>
      </c>
      <c r="C314" s="133">
        <f>SUM(C315,C325,C347,C354,C366,C375,C389,C398,C407,C415,C423,C432)</f>
        <v>24038</v>
      </c>
    </row>
    <row r="315" ht="13.5" spans="1:3">
      <c r="A315" s="131">
        <v>20401</v>
      </c>
      <c r="B315" s="192" t="s">
        <v>1006</v>
      </c>
      <c r="C315" s="133">
        <f>SUM(C316:C324)</f>
        <v>1521</v>
      </c>
    </row>
    <row r="316" ht="13.5" spans="1:3">
      <c r="A316" s="131">
        <v>2040101</v>
      </c>
      <c r="B316" s="131" t="s">
        <v>1007</v>
      </c>
      <c r="C316" s="133">
        <v>0</v>
      </c>
    </row>
    <row r="317" ht="13.5" spans="1:3">
      <c r="A317" s="131">
        <v>2040102</v>
      </c>
      <c r="B317" s="131" t="s">
        <v>1008</v>
      </c>
      <c r="C317" s="133">
        <v>0</v>
      </c>
    </row>
    <row r="318" ht="13.5" spans="1:3">
      <c r="A318" s="131">
        <v>2040103</v>
      </c>
      <c r="B318" s="131" t="s">
        <v>1009</v>
      </c>
      <c r="C318" s="133">
        <v>1434</v>
      </c>
    </row>
    <row r="319" ht="13.5" spans="1:3">
      <c r="A319" s="131">
        <v>2040104</v>
      </c>
      <c r="B319" s="131" t="s">
        <v>1010</v>
      </c>
      <c r="C319" s="133">
        <v>87</v>
      </c>
    </row>
    <row r="320" ht="13.5" spans="1:3">
      <c r="A320" s="131">
        <v>2040105</v>
      </c>
      <c r="B320" s="131" t="s">
        <v>1011</v>
      </c>
      <c r="C320" s="133">
        <v>0</v>
      </c>
    </row>
    <row r="321" ht="13.5" spans="1:3">
      <c r="A321" s="131">
        <v>2040106</v>
      </c>
      <c r="B321" s="131" t="s">
        <v>1012</v>
      </c>
      <c r="C321" s="133">
        <v>0</v>
      </c>
    </row>
    <row r="322" ht="13.5" spans="1:3">
      <c r="A322" s="131">
        <v>2040107</v>
      </c>
      <c r="B322" s="131" t="s">
        <v>1013</v>
      </c>
      <c r="C322" s="133">
        <v>0</v>
      </c>
    </row>
    <row r="323" ht="13.5" spans="1:3">
      <c r="A323" s="131">
        <v>2040108</v>
      </c>
      <c r="B323" s="131" t="s">
        <v>1014</v>
      </c>
      <c r="C323" s="133">
        <v>0</v>
      </c>
    </row>
    <row r="324" ht="13.5" spans="1:3">
      <c r="A324" s="131">
        <v>2040199</v>
      </c>
      <c r="B324" s="131" t="s">
        <v>1015</v>
      </c>
      <c r="C324" s="133">
        <v>0</v>
      </c>
    </row>
    <row r="325" ht="13.5" spans="1:3">
      <c r="A325" s="131">
        <v>20402</v>
      </c>
      <c r="B325" s="192" t="s">
        <v>1016</v>
      </c>
      <c r="C325" s="133">
        <f>SUM(C326:C346)</f>
        <v>15690</v>
      </c>
    </row>
    <row r="326" ht="13.5" spans="1:3">
      <c r="A326" s="131">
        <v>2040201</v>
      </c>
      <c r="B326" s="131" t="s">
        <v>812</v>
      </c>
      <c r="C326" s="133">
        <v>9747</v>
      </c>
    </row>
    <row r="327" ht="13.5" spans="1:3">
      <c r="A327" s="131">
        <v>2040202</v>
      </c>
      <c r="B327" s="131" t="s">
        <v>813</v>
      </c>
      <c r="C327" s="133">
        <v>104</v>
      </c>
    </row>
    <row r="328" ht="13.5" spans="1:3">
      <c r="A328" s="131">
        <v>2040203</v>
      </c>
      <c r="B328" s="131" t="s">
        <v>814</v>
      </c>
      <c r="C328" s="133">
        <v>34</v>
      </c>
    </row>
    <row r="329" ht="13.5" spans="1:3">
      <c r="A329" s="131">
        <v>2040204</v>
      </c>
      <c r="B329" s="131" t="s">
        <v>1017</v>
      </c>
      <c r="C329" s="133">
        <v>218</v>
      </c>
    </row>
    <row r="330" ht="13.5" spans="1:3">
      <c r="A330" s="131">
        <v>2040205</v>
      </c>
      <c r="B330" s="131" t="s">
        <v>1018</v>
      </c>
      <c r="C330" s="133">
        <v>50</v>
      </c>
    </row>
    <row r="331" ht="13.5" spans="1:3">
      <c r="A331" s="131">
        <v>2040206</v>
      </c>
      <c r="B331" s="131" t="s">
        <v>1019</v>
      </c>
      <c r="C331" s="133">
        <v>10</v>
      </c>
    </row>
    <row r="332" ht="13.5" spans="1:3">
      <c r="A332" s="131">
        <v>2040207</v>
      </c>
      <c r="B332" s="131" t="s">
        <v>1020</v>
      </c>
      <c r="C332" s="133">
        <v>0</v>
      </c>
    </row>
    <row r="333" ht="13.5" spans="1:3">
      <c r="A333" s="131">
        <v>2040208</v>
      </c>
      <c r="B333" s="131" t="s">
        <v>1021</v>
      </c>
      <c r="C333" s="133">
        <v>15</v>
      </c>
    </row>
    <row r="334" ht="13.5" spans="1:3">
      <c r="A334" s="131">
        <v>2040209</v>
      </c>
      <c r="B334" s="131" t="s">
        <v>1022</v>
      </c>
      <c r="C334" s="133">
        <v>0</v>
      </c>
    </row>
    <row r="335" ht="13.5" spans="1:3">
      <c r="A335" s="131">
        <v>2040210</v>
      </c>
      <c r="B335" s="131" t="s">
        <v>1023</v>
      </c>
      <c r="C335" s="133">
        <v>0</v>
      </c>
    </row>
    <row r="336" ht="13.5" spans="1:3">
      <c r="A336" s="131">
        <v>2040211</v>
      </c>
      <c r="B336" s="131" t="s">
        <v>1024</v>
      </c>
      <c r="C336" s="133">
        <v>0</v>
      </c>
    </row>
    <row r="337" ht="13.5" spans="1:3">
      <c r="A337" s="131">
        <v>2040212</v>
      </c>
      <c r="B337" s="131" t="s">
        <v>1025</v>
      </c>
      <c r="C337" s="133">
        <v>2731</v>
      </c>
    </row>
    <row r="338" ht="13.5" spans="1:3">
      <c r="A338" s="131">
        <v>2040213</v>
      </c>
      <c r="B338" s="131" t="s">
        <v>1026</v>
      </c>
      <c r="C338" s="133">
        <v>0</v>
      </c>
    </row>
    <row r="339" ht="13.5" spans="1:3">
      <c r="A339" s="131">
        <v>2040214</v>
      </c>
      <c r="B339" s="131" t="s">
        <v>1027</v>
      </c>
      <c r="C339" s="133">
        <v>0</v>
      </c>
    </row>
    <row r="340" ht="13.5" spans="1:3">
      <c r="A340" s="131">
        <v>2040215</v>
      </c>
      <c r="B340" s="131" t="s">
        <v>1028</v>
      </c>
      <c r="C340" s="133">
        <v>0</v>
      </c>
    </row>
    <row r="341" ht="13.5" spans="1:3">
      <c r="A341" s="131">
        <v>2040216</v>
      </c>
      <c r="B341" s="131" t="s">
        <v>1029</v>
      </c>
      <c r="C341" s="133">
        <v>0</v>
      </c>
    </row>
    <row r="342" ht="13.5" spans="1:3">
      <c r="A342" s="131">
        <v>2040217</v>
      </c>
      <c r="B342" s="131" t="s">
        <v>1030</v>
      </c>
      <c r="C342" s="133">
        <v>471</v>
      </c>
    </row>
    <row r="343" ht="13.5" spans="1:3">
      <c r="A343" s="131">
        <v>2040218</v>
      </c>
      <c r="B343" s="131" t="s">
        <v>1031</v>
      </c>
      <c r="C343" s="133">
        <v>0</v>
      </c>
    </row>
    <row r="344" ht="13.5" spans="1:3">
      <c r="A344" s="131">
        <v>2040219</v>
      </c>
      <c r="B344" s="131" t="s">
        <v>855</v>
      </c>
      <c r="C344" s="133">
        <v>0</v>
      </c>
    </row>
    <row r="345" ht="13.5" spans="1:3">
      <c r="A345" s="131">
        <v>2040250</v>
      </c>
      <c r="B345" s="131" t="s">
        <v>821</v>
      </c>
      <c r="C345" s="133">
        <v>0</v>
      </c>
    </row>
    <row r="346" ht="13.5" spans="1:3">
      <c r="A346" s="131">
        <v>2040299</v>
      </c>
      <c r="B346" s="131" t="s">
        <v>1032</v>
      </c>
      <c r="C346" s="133">
        <v>2310</v>
      </c>
    </row>
    <row r="347" ht="13.5" spans="1:3">
      <c r="A347" s="131">
        <v>20403</v>
      </c>
      <c r="B347" s="192" t="s">
        <v>1033</v>
      </c>
      <c r="C347" s="133">
        <f>SUM(C348:C353)</f>
        <v>0</v>
      </c>
    </row>
    <row r="348" ht="13.5" spans="1:3">
      <c r="A348" s="131">
        <v>2040301</v>
      </c>
      <c r="B348" s="131" t="s">
        <v>812</v>
      </c>
      <c r="C348" s="133">
        <v>0</v>
      </c>
    </row>
    <row r="349" ht="13.5" spans="1:3">
      <c r="A349" s="131">
        <v>2040302</v>
      </c>
      <c r="B349" s="131" t="s">
        <v>813</v>
      </c>
      <c r="C349" s="133">
        <v>0</v>
      </c>
    </row>
    <row r="350" ht="13.5" spans="1:3">
      <c r="A350" s="131">
        <v>2040303</v>
      </c>
      <c r="B350" s="131" t="s">
        <v>814</v>
      </c>
      <c r="C350" s="133">
        <v>0</v>
      </c>
    </row>
    <row r="351" ht="13.5" spans="1:3">
      <c r="A351" s="131">
        <v>2040304</v>
      </c>
      <c r="B351" s="131" t="s">
        <v>1034</v>
      </c>
      <c r="C351" s="133">
        <v>0</v>
      </c>
    </row>
    <row r="352" ht="13.5" spans="1:3">
      <c r="A352" s="131">
        <v>2040350</v>
      </c>
      <c r="B352" s="131" t="s">
        <v>821</v>
      </c>
      <c r="C352" s="133">
        <v>0</v>
      </c>
    </row>
    <row r="353" ht="13.5" spans="1:3">
      <c r="A353" s="131">
        <v>2040399</v>
      </c>
      <c r="B353" s="131" t="s">
        <v>1035</v>
      </c>
      <c r="C353" s="133">
        <v>0</v>
      </c>
    </row>
    <row r="354" ht="13.5" spans="1:3">
      <c r="A354" s="131">
        <v>20404</v>
      </c>
      <c r="B354" s="192" t="s">
        <v>1036</v>
      </c>
      <c r="C354" s="133">
        <f>SUM(C355:C365)</f>
        <v>2729</v>
      </c>
    </row>
    <row r="355" ht="13.5" spans="1:3">
      <c r="A355" s="131">
        <v>2040401</v>
      </c>
      <c r="B355" s="131" t="s">
        <v>812</v>
      </c>
      <c r="C355" s="133">
        <v>1241</v>
      </c>
    </row>
    <row r="356" ht="13.5" spans="1:3">
      <c r="A356" s="131">
        <v>2040402</v>
      </c>
      <c r="B356" s="131" t="s">
        <v>813</v>
      </c>
      <c r="C356" s="133">
        <v>703</v>
      </c>
    </row>
    <row r="357" ht="13.5" spans="1:3">
      <c r="A357" s="131">
        <v>2040403</v>
      </c>
      <c r="B357" s="131" t="s">
        <v>814</v>
      </c>
      <c r="C357" s="133">
        <v>0</v>
      </c>
    </row>
    <row r="358" ht="13.5" spans="1:3">
      <c r="A358" s="131">
        <v>2040404</v>
      </c>
      <c r="B358" s="131" t="s">
        <v>1037</v>
      </c>
      <c r="C358" s="133">
        <v>0</v>
      </c>
    </row>
    <row r="359" ht="13.5" spans="1:3">
      <c r="A359" s="131">
        <v>2040405</v>
      </c>
      <c r="B359" s="131" t="s">
        <v>1038</v>
      </c>
      <c r="C359" s="133">
        <v>0</v>
      </c>
    </row>
    <row r="360" ht="13.5" spans="1:3">
      <c r="A360" s="131">
        <v>2040406</v>
      </c>
      <c r="B360" s="131" t="s">
        <v>1039</v>
      </c>
      <c r="C360" s="133">
        <v>0</v>
      </c>
    </row>
    <row r="361" ht="13.5" spans="1:3">
      <c r="A361" s="131">
        <v>2040407</v>
      </c>
      <c r="B361" s="131" t="s">
        <v>1040</v>
      </c>
      <c r="C361" s="133">
        <v>0</v>
      </c>
    </row>
    <row r="362" ht="13.5" spans="1:3">
      <c r="A362" s="131">
        <v>2040408</v>
      </c>
      <c r="B362" s="131" t="s">
        <v>1041</v>
      </c>
      <c r="C362" s="133">
        <v>0</v>
      </c>
    </row>
    <row r="363" ht="13.5" spans="1:3">
      <c r="A363" s="131">
        <v>2040409</v>
      </c>
      <c r="B363" s="131" t="s">
        <v>1042</v>
      </c>
      <c r="C363" s="133">
        <v>0</v>
      </c>
    </row>
    <row r="364" ht="13.5" spans="1:3">
      <c r="A364" s="131">
        <v>2040450</v>
      </c>
      <c r="B364" s="131" t="s">
        <v>821</v>
      </c>
      <c r="C364" s="133">
        <v>0</v>
      </c>
    </row>
    <row r="365" ht="13.5" spans="1:3">
      <c r="A365" s="131">
        <v>2040499</v>
      </c>
      <c r="B365" s="131" t="s">
        <v>1043</v>
      </c>
      <c r="C365" s="133">
        <v>785</v>
      </c>
    </row>
    <row r="366" ht="13.5" spans="1:3">
      <c r="A366" s="131">
        <v>20405</v>
      </c>
      <c r="B366" s="192" t="s">
        <v>1044</v>
      </c>
      <c r="C366" s="133">
        <f>SUM(C367:C374)</f>
        <v>3358</v>
      </c>
    </row>
    <row r="367" ht="13.5" spans="1:3">
      <c r="A367" s="131">
        <v>2040501</v>
      </c>
      <c r="B367" s="131" t="s">
        <v>812</v>
      </c>
      <c r="C367" s="133">
        <v>3085</v>
      </c>
    </row>
    <row r="368" ht="13.5" spans="1:3">
      <c r="A368" s="131">
        <v>2040502</v>
      </c>
      <c r="B368" s="131" t="s">
        <v>813</v>
      </c>
      <c r="C368" s="133">
        <v>0</v>
      </c>
    </row>
    <row r="369" ht="13.5" spans="1:3">
      <c r="A369" s="131">
        <v>2040503</v>
      </c>
      <c r="B369" s="131" t="s">
        <v>814</v>
      </c>
      <c r="C369" s="133">
        <v>0</v>
      </c>
    </row>
    <row r="370" ht="13.5" spans="1:3">
      <c r="A370" s="131">
        <v>2040504</v>
      </c>
      <c r="B370" s="131" t="s">
        <v>1045</v>
      </c>
      <c r="C370" s="133">
        <v>0</v>
      </c>
    </row>
    <row r="371" ht="13.5" spans="1:3">
      <c r="A371" s="131">
        <v>2040505</v>
      </c>
      <c r="B371" s="131" t="s">
        <v>1046</v>
      </c>
      <c r="C371" s="133">
        <v>0</v>
      </c>
    </row>
    <row r="372" ht="13.5" spans="1:3">
      <c r="A372" s="131">
        <v>2040506</v>
      </c>
      <c r="B372" s="131" t="s">
        <v>1047</v>
      </c>
      <c r="C372" s="133">
        <v>0</v>
      </c>
    </row>
    <row r="373" ht="13.5" spans="1:3">
      <c r="A373" s="131">
        <v>2040550</v>
      </c>
      <c r="B373" s="131" t="s">
        <v>821</v>
      </c>
      <c r="C373" s="133">
        <v>0</v>
      </c>
    </row>
    <row r="374" ht="13.5" spans="1:3">
      <c r="A374" s="131">
        <v>2040599</v>
      </c>
      <c r="B374" s="131" t="s">
        <v>1048</v>
      </c>
      <c r="C374" s="133">
        <v>273</v>
      </c>
    </row>
    <row r="375" ht="13.5" spans="1:3">
      <c r="A375" s="131">
        <v>20406</v>
      </c>
      <c r="B375" s="192" t="s">
        <v>1049</v>
      </c>
      <c r="C375" s="133">
        <f>SUM(C376:C388)</f>
        <v>740</v>
      </c>
    </row>
    <row r="376" ht="13.5" spans="1:3">
      <c r="A376" s="131">
        <v>2040601</v>
      </c>
      <c r="B376" s="131" t="s">
        <v>812</v>
      </c>
      <c r="C376" s="133">
        <v>656</v>
      </c>
    </row>
    <row r="377" ht="13.5" spans="1:3">
      <c r="A377" s="131">
        <v>2040602</v>
      </c>
      <c r="B377" s="131" t="s">
        <v>813</v>
      </c>
      <c r="C377" s="133">
        <v>0</v>
      </c>
    </row>
    <row r="378" ht="13.5" spans="1:3">
      <c r="A378" s="131">
        <v>2040603</v>
      </c>
      <c r="B378" s="131" t="s">
        <v>814</v>
      </c>
      <c r="C378" s="133">
        <v>0</v>
      </c>
    </row>
    <row r="379" ht="13.5" spans="1:3">
      <c r="A379" s="131">
        <v>2040604</v>
      </c>
      <c r="B379" s="131" t="s">
        <v>1050</v>
      </c>
      <c r="C379" s="133">
        <v>19</v>
      </c>
    </row>
    <row r="380" ht="13.5" spans="1:3">
      <c r="A380" s="131">
        <v>2040605</v>
      </c>
      <c r="B380" s="131" t="s">
        <v>1051</v>
      </c>
      <c r="C380" s="133">
        <v>0</v>
      </c>
    </row>
    <row r="381" ht="13.5" spans="1:3">
      <c r="A381" s="131">
        <v>2040606</v>
      </c>
      <c r="B381" s="131" t="s">
        <v>1052</v>
      </c>
      <c r="C381" s="133">
        <v>0</v>
      </c>
    </row>
    <row r="382" ht="13.5" spans="1:3">
      <c r="A382" s="131">
        <v>2040607</v>
      </c>
      <c r="B382" s="131" t="s">
        <v>1053</v>
      </c>
      <c r="C382" s="133">
        <v>19</v>
      </c>
    </row>
    <row r="383" ht="13.5" spans="1:3">
      <c r="A383" s="131">
        <v>2040608</v>
      </c>
      <c r="B383" s="131" t="s">
        <v>1054</v>
      </c>
      <c r="C383" s="133">
        <v>0</v>
      </c>
    </row>
    <row r="384" ht="13.5" spans="1:3">
      <c r="A384" s="131">
        <v>2040609</v>
      </c>
      <c r="B384" s="131" t="s">
        <v>1055</v>
      </c>
      <c r="C384" s="133">
        <v>0</v>
      </c>
    </row>
    <row r="385" ht="13.5" spans="1:3">
      <c r="A385" s="131">
        <v>2040610</v>
      </c>
      <c r="B385" s="131" t="s">
        <v>1056</v>
      </c>
      <c r="C385" s="133">
        <v>10</v>
      </c>
    </row>
    <row r="386" ht="13.5" spans="1:3">
      <c r="A386" s="131">
        <v>2040611</v>
      </c>
      <c r="B386" s="131" t="s">
        <v>1057</v>
      </c>
      <c r="C386" s="133">
        <v>0</v>
      </c>
    </row>
    <row r="387" ht="13.5" spans="1:3">
      <c r="A387" s="131">
        <v>2040650</v>
      </c>
      <c r="B387" s="131" t="s">
        <v>821</v>
      </c>
      <c r="C387" s="133">
        <v>0</v>
      </c>
    </row>
    <row r="388" ht="13.5" spans="1:3">
      <c r="A388" s="131">
        <v>2040699</v>
      </c>
      <c r="B388" s="131" t="s">
        <v>1058</v>
      </c>
      <c r="C388" s="133">
        <v>36</v>
      </c>
    </row>
    <row r="389" ht="13.5" spans="1:3">
      <c r="A389" s="131">
        <v>20407</v>
      </c>
      <c r="B389" s="192" t="s">
        <v>1059</v>
      </c>
      <c r="C389" s="133">
        <f>SUM(C390:C397)</f>
        <v>0</v>
      </c>
    </row>
    <row r="390" ht="13.5" spans="1:3">
      <c r="A390" s="131">
        <v>2040701</v>
      </c>
      <c r="B390" s="131" t="s">
        <v>812</v>
      </c>
      <c r="C390" s="133">
        <v>0</v>
      </c>
    </row>
    <row r="391" ht="13.5" spans="1:3">
      <c r="A391" s="131">
        <v>2040702</v>
      </c>
      <c r="B391" s="131" t="s">
        <v>813</v>
      </c>
      <c r="C391" s="133">
        <v>0</v>
      </c>
    </row>
    <row r="392" ht="13.5" spans="1:3">
      <c r="A392" s="131">
        <v>2040703</v>
      </c>
      <c r="B392" s="131" t="s">
        <v>814</v>
      </c>
      <c r="C392" s="133">
        <v>0</v>
      </c>
    </row>
    <row r="393" ht="13.5" spans="1:3">
      <c r="A393" s="131">
        <v>2040704</v>
      </c>
      <c r="B393" s="131" t="s">
        <v>1060</v>
      </c>
      <c r="C393" s="133">
        <v>0</v>
      </c>
    </row>
    <row r="394" ht="13.5" spans="1:3">
      <c r="A394" s="131">
        <v>2040705</v>
      </c>
      <c r="B394" s="131" t="s">
        <v>1061</v>
      </c>
      <c r="C394" s="133">
        <v>0</v>
      </c>
    </row>
    <row r="395" ht="13.5" spans="1:3">
      <c r="A395" s="131">
        <v>2040706</v>
      </c>
      <c r="B395" s="131" t="s">
        <v>1062</v>
      </c>
      <c r="C395" s="133">
        <v>0</v>
      </c>
    </row>
    <row r="396" ht="13.5" spans="1:3">
      <c r="A396" s="131">
        <v>2040750</v>
      </c>
      <c r="B396" s="131" t="s">
        <v>821</v>
      </c>
      <c r="C396" s="133">
        <v>0</v>
      </c>
    </row>
    <row r="397" ht="13.5" spans="1:3">
      <c r="A397" s="131">
        <v>2040799</v>
      </c>
      <c r="B397" s="131" t="s">
        <v>1063</v>
      </c>
      <c r="C397" s="133">
        <v>0</v>
      </c>
    </row>
    <row r="398" ht="13.5" spans="1:3">
      <c r="A398" s="131">
        <v>20408</v>
      </c>
      <c r="B398" s="192" t="s">
        <v>1064</v>
      </c>
      <c r="C398" s="133">
        <f>SUM(C399:C406)</f>
        <v>0</v>
      </c>
    </row>
    <row r="399" ht="13.5" spans="1:3">
      <c r="A399" s="131">
        <v>2040801</v>
      </c>
      <c r="B399" s="131" t="s">
        <v>812</v>
      </c>
      <c r="C399" s="133">
        <v>0</v>
      </c>
    </row>
    <row r="400" ht="13.5" spans="1:3">
      <c r="A400" s="131">
        <v>2040802</v>
      </c>
      <c r="B400" s="131" t="s">
        <v>813</v>
      </c>
      <c r="C400" s="133">
        <v>0</v>
      </c>
    </row>
    <row r="401" ht="13.5" spans="1:3">
      <c r="A401" s="131">
        <v>2040803</v>
      </c>
      <c r="B401" s="131" t="s">
        <v>814</v>
      </c>
      <c r="C401" s="133">
        <v>0</v>
      </c>
    </row>
    <row r="402" ht="13.5" spans="1:3">
      <c r="A402" s="131">
        <v>2040804</v>
      </c>
      <c r="B402" s="131" t="s">
        <v>1065</v>
      </c>
      <c r="C402" s="133">
        <v>0</v>
      </c>
    </row>
    <row r="403" ht="13.5" spans="1:3">
      <c r="A403" s="131">
        <v>2040805</v>
      </c>
      <c r="B403" s="131" t="s">
        <v>1066</v>
      </c>
      <c r="C403" s="133">
        <v>0</v>
      </c>
    </row>
    <row r="404" ht="13.5" spans="1:3">
      <c r="A404" s="131">
        <v>2040806</v>
      </c>
      <c r="B404" s="131" t="s">
        <v>1067</v>
      </c>
      <c r="C404" s="133">
        <v>0</v>
      </c>
    </row>
    <row r="405" ht="13.5" spans="1:3">
      <c r="A405" s="131">
        <v>2040850</v>
      </c>
      <c r="B405" s="131" t="s">
        <v>821</v>
      </c>
      <c r="C405" s="133">
        <v>0</v>
      </c>
    </row>
    <row r="406" ht="13.5" spans="1:3">
      <c r="A406" s="131">
        <v>2040899</v>
      </c>
      <c r="B406" s="131" t="s">
        <v>1068</v>
      </c>
      <c r="C406" s="133">
        <v>0</v>
      </c>
    </row>
    <row r="407" ht="13.5" spans="1:3">
      <c r="A407" s="131">
        <v>20409</v>
      </c>
      <c r="B407" s="192" t="s">
        <v>1069</v>
      </c>
      <c r="C407" s="133">
        <f>SUM(C408:C414)</f>
        <v>0</v>
      </c>
    </row>
    <row r="408" ht="13.5" spans="1:3">
      <c r="A408" s="131">
        <v>2040901</v>
      </c>
      <c r="B408" s="131" t="s">
        <v>812</v>
      </c>
      <c r="C408" s="133">
        <v>0</v>
      </c>
    </row>
    <row r="409" ht="13.5" spans="1:3">
      <c r="A409" s="131">
        <v>2040902</v>
      </c>
      <c r="B409" s="131" t="s">
        <v>813</v>
      </c>
      <c r="C409" s="133">
        <v>0</v>
      </c>
    </row>
    <row r="410" ht="13.5" spans="1:3">
      <c r="A410" s="131">
        <v>2040903</v>
      </c>
      <c r="B410" s="131" t="s">
        <v>814</v>
      </c>
      <c r="C410" s="133">
        <v>0</v>
      </c>
    </row>
    <row r="411" ht="13.5" spans="1:3">
      <c r="A411" s="131">
        <v>2040904</v>
      </c>
      <c r="B411" s="131" t="s">
        <v>1070</v>
      </c>
      <c r="C411" s="133">
        <v>0</v>
      </c>
    </row>
    <row r="412" ht="13.5" spans="1:3">
      <c r="A412" s="131">
        <v>2040905</v>
      </c>
      <c r="B412" s="131" t="s">
        <v>1071</v>
      </c>
      <c r="C412" s="133">
        <v>0</v>
      </c>
    </row>
    <row r="413" ht="13.5" spans="1:3">
      <c r="A413" s="131">
        <v>2040950</v>
      </c>
      <c r="B413" s="131" t="s">
        <v>821</v>
      </c>
      <c r="C413" s="133">
        <v>0</v>
      </c>
    </row>
    <row r="414" ht="13.5" spans="1:3">
      <c r="A414" s="131">
        <v>2040999</v>
      </c>
      <c r="B414" s="131" t="s">
        <v>1072</v>
      </c>
      <c r="C414" s="133">
        <v>0</v>
      </c>
    </row>
    <row r="415" ht="13.5" spans="1:3">
      <c r="A415" s="131">
        <v>20410</v>
      </c>
      <c r="B415" s="192" t="s">
        <v>1073</v>
      </c>
      <c r="C415" s="133">
        <f>SUM(C416:C422)</f>
        <v>0</v>
      </c>
    </row>
    <row r="416" ht="13.5" spans="1:3">
      <c r="A416" s="131">
        <v>2041001</v>
      </c>
      <c r="B416" s="131" t="s">
        <v>812</v>
      </c>
      <c r="C416" s="133">
        <v>0</v>
      </c>
    </row>
    <row r="417" ht="13.5" spans="1:3">
      <c r="A417" s="131">
        <v>2041002</v>
      </c>
      <c r="B417" s="131" t="s">
        <v>813</v>
      </c>
      <c r="C417" s="133">
        <v>0</v>
      </c>
    </row>
    <row r="418" ht="13.5" spans="1:3">
      <c r="A418" s="131">
        <v>2041003</v>
      </c>
      <c r="B418" s="131" t="s">
        <v>1074</v>
      </c>
      <c r="C418" s="133">
        <v>0</v>
      </c>
    </row>
    <row r="419" ht="13.5" spans="1:3">
      <c r="A419" s="131">
        <v>2041004</v>
      </c>
      <c r="B419" s="131" t="s">
        <v>1075</v>
      </c>
      <c r="C419" s="133">
        <v>0</v>
      </c>
    </row>
    <row r="420" ht="13.5" spans="1:3">
      <c r="A420" s="131">
        <v>2041005</v>
      </c>
      <c r="B420" s="131" t="s">
        <v>1076</v>
      </c>
      <c r="C420" s="133">
        <v>0</v>
      </c>
    </row>
    <row r="421" ht="13.5" spans="1:3">
      <c r="A421" s="131">
        <v>2041006</v>
      </c>
      <c r="B421" s="131" t="s">
        <v>1029</v>
      </c>
      <c r="C421" s="133">
        <v>0</v>
      </c>
    </row>
    <row r="422" ht="13.5" spans="1:3">
      <c r="A422" s="131">
        <v>2041099</v>
      </c>
      <c r="B422" s="131" t="s">
        <v>1077</v>
      </c>
      <c r="C422" s="133">
        <v>0</v>
      </c>
    </row>
    <row r="423" ht="13.5" spans="1:3">
      <c r="A423" s="131">
        <v>20411</v>
      </c>
      <c r="B423" s="192" t="s">
        <v>1078</v>
      </c>
      <c r="C423" s="133">
        <f>SUM(C424:C431)</f>
        <v>0</v>
      </c>
    </row>
    <row r="424" ht="13.5" spans="1:3">
      <c r="A424" s="131">
        <v>2041101</v>
      </c>
      <c r="B424" s="131" t="s">
        <v>1079</v>
      </c>
      <c r="C424" s="133">
        <v>0</v>
      </c>
    </row>
    <row r="425" ht="13.5" spans="1:3">
      <c r="A425" s="131">
        <v>2041102</v>
      </c>
      <c r="B425" s="131" t="s">
        <v>812</v>
      </c>
      <c r="C425" s="133">
        <v>0</v>
      </c>
    </row>
    <row r="426" ht="13.5" spans="1:3">
      <c r="A426" s="131">
        <v>2041103</v>
      </c>
      <c r="B426" s="131" t="s">
        <v>1080</v>
      </c>
      <c r="C426" s="133">
        <v>0</v>
      </c>
    </row>
    <row r="427" ht="13.5" spans="1:3">
      <c r="A427" s="131">
        <v>2041104</v>
      </c>
      <c r="B427" s="131" t="s">
        <v>1081</v>
      </c>
      <c r="C427" s="133">
        <v>0</v>
      </c>
    </row>
    <row r="428" ht="13.5" spans="1:3">
      <c r="A428" s="131">
        <v>2041105</v>
      </c>
      <c r="B428" s="131" t="s">
        <v>1082</v>
      </c>
      <c r="C428" s="133">
        <v>0</v>
      </c>
    </row>
    <row r="429" ht="13.5" spans="1:3">
      <c r="A429" s="131">
        <v>2041106</v>
      </c>
      <c r="B429" s="131" t="s">
        <v>1083</v>
      </c>
      <c r="C429" s="133">
        <v>0</v>
      </c>
    </row>
    <row r="430" ht="13.5" spans="1:3">
      <c r="A430" s="131">
        <v>2041107</v>
      </c>
      <c r="B430" s="131" t="s">
        <v>1084</v>
      </c>
      <c r="C430" s="133">
        <v>0</v>
      </c>
    </row>
    <row r="431" ht="13.5" spans="1:3">
      <c r="A431" s="131">
        <v>2041108</v>
      </c>
      <c r="B431" s="131" t="s">
        <v>1085</v>
      </c>
      <c r="C431" s="133">
        <v>0</v>
      </c>
    </row>
    <row r="432" ht="13.5" spans="1:3">
      <c r="A432" s="131">
        <v>20499</v>
      </c>
      <c r="B432" s="192" t="s">
        <v>1086</v>
      </c>
      <c r="C432" s="133">
        <f>C433+C434</f>
        <v>0</v>
      </c>
    </row>
    <row r="433" ht="13.5" spans="1:3">
      <c r="A433" s="131">
        <v>2049901</v>
      </c>
      <c r="B433" s="131" t="s">
        <v>1087</v>
      </c>
      <c r="C433" s="133">
        <v>0</v>
      </c>
    </row>
    <row r="434" ht="13.5" spans="1:3">
      <c r="A434" s="131">
        <v>2049902</v>
      </c>
      <c r="B434" s="131" t="s">
        <v>1088</v>
      </c>
      <c r="C434" s="133">
        <v>0</v>
      </c>
    </row>
    <row r="435" ht="13.5" spans="1:3">
      <c r="A435" s="131">
        <v>205</v>
      </c>
      <c r="B435" s="192" t="s">
        <v>1089</v>
      </c>
      <c r="C435" s="133">
        <f>SUM(C436,C441,C450,C457,C463,C467,C471,C475,C481,C488)</f>
        <v>130237</v>
      </c>
    </row>
    <row r="436" ht="13.5" spans="1:3">
      <c r="A436" s="131">
        <v>20501</v>
      </c>
      <c r="B436" s="192" t="s">
        <v>1090</v>
      </c>
      <c r="C436" s="133">
        <f>SUM(C437:C440)</f>
        <v>958</v>
      </c>
    </row>
    <row r="437" ht="13.5" spans="1:3">
      <c r="A437" s="131">
        <v>2050101</v>
      </c>
      <c r="B437" s="131" t="s">
        <v>812</v>
      </c>
      <c r="C437" s="133">
        <v>956</v>
      </c>
    </row>
    <row r="438" ht="13.5" spans="1:3">
      <c r="A438" s="131">
        <v>2050102</v>
      </c>
      <c r="B438" s="131" t="s">
        <v>813</v>
      </c>
      <c r="C438" s="133">
        <v>0</v>
      </c>
    </row>
    <row r="439" ht="13.5" spans="1:3">
      <c r="A439" s="131">
        <v>2050103</v>
      </c>
      <c r="B439" s="131" t="s">
        <v>814</v>
      </c>
      <c r="C439" s="133">
        <v>0</v>
      </c>
    </row>
    <row r="440" ht="13.5" spans="1:3">
      <c r="A440" s="131">
        <v>2050199</v>
      </c>
      <c r="B440" s="131" t="s">
        <v>1091</v>
      </c>
      <c r="C440" s="133">
        <v>2</v>
      </c>
    </row>
    <row r="441" ht="13.5" spans="1:3">
      <c r="A441" s="131">
        <v>20502</v>
      </c>
      <c r="B441" s="192" t="s">
        <v>1092</v>
      </c>
      <c r="C441" s="133">
        <f>SUM(C442:C449)</f>
        <v>102540</v>
      </c>
    </row>
    <row r="442" ht="13.5" spans="1:3">
      <c r="A442" s="131">
        <v>2050201</v>
      </c>
      <c r="B442" s="131" t="s">
        <v>1093</v>
      </c>
      <c r="C442" s="133">
        <v>4460</v>
      </c>
    </row>
    <row r="443" ht="13.5" spans="1:3">
      <c r="A443" s="131">
        <v>2050202</v>
      </c>
      <c r="B443" s="131" t="s">
        <v>1094</v>
      </c>
      <c r="C443" s="133">
        <v>47791</v>
      </c>
    </row>
    <row r="444" ht="13.5" spans="1:3">
      <c r="A444" s="131">
        <v>2050203</v>
      </c>
      <c r="B444" s="131" t="s">
        <v>1095</v>
      </c>
      <c r="C444" s="133">
        <v>6890</v>
      </c>
    </row>
    <row r="445" ht="13.5" spans="1:3">
      <c r="A445" s="131">
        <v>2050204</v>
      </c>
      <c r="B445" s="131" t="s">
        <v>1096</v>
      </c>
      <c r="C445" s="133">
        <v>15727</v>
      </c>
    </row>
    <row r="446" ht="13.5" spans="1:3">
      <c r="A446" s="131">
        <v>2050205</v>
      </c>
      <c r="B446" s="131" t="s">
        <v>1097</v>
      </c>
      <c r="C446" s="133">
        <v>0</v>
      </c>
    </row>
    <row r="447" ht="13.5" spans="1:3">
      <c r="A447" s="131">
        <v>2050206</v>
      </c>
      <c r="B447" s="131" t="s">
        <v>1098</v>
      </c>
      <c r="C447" s="133">
        <v>0</v>
      </c>
    </row>
    <row r="448" ht="13.5" spans="1:3">
      <c r="A448" s="131">
        <v>2050207</v>
      </c>
      <c r="B448" s="131" t="s">
        <v>1099</v>
      </c>
      <c r="C448" s="133">
        <v>0</v>
      </c>
    </row>
    <row r="449" ht="13.5" spans="1:3">
      <c r="A449" s="131">
        <v>2050299</v>
      </c>
      <c r="B449" s="131" t="s">
        <v>1100</v>
      </c>
      <c r="C449" s="133">
        <v>27672</v>
      </c>
    </row>
    <row r="450" ht="13.5" spans="1:3">
      <c r="A450" s="131">
        <v>20503</v>
      </c>
      <c r="B450" s="192" t="s">
        <v>1101</v>
      </c>
      <c r="C450" s="133">
        <f>SUM(C451:C456)</f>
        <v>6055</v>
      </c>
    </row>
    <row r="451" ht="13.5" spans="1:3">
      <c r="A451" s="131">
        <v>2050301</v>
      </c>
      <c r="B451" s="131" t="s">
        <v>1102</v>
      </c>
      <c r="C451" s="133">
        <v>2805</v>
      </c>
    </row>
    <row r="452" ht="13.5" spans="1:3">
      <c r="A452" s="131">
        <v>2050302</v>
      </c>
      <c r="B452" s="131" t="s">
        <v>1103</v>
      </c>
      <c r="C452" s="133">
        <v>0</v>
      </c>
    </row>
    <row r="453" ht="13.5" spans="1:3">
      <c r="A453" s="131">
        <v>2050303</v>
      </c>
      <c r="B453" s="131" t="s">
        <v>1104</v>
      </c>
      <c r="C453" s="133">
        <v>0</v>
      </c>
    </row>
    <row r="454" ht="13.5" spans="1:3">
      <c r="A454" s="131">
        <v>2050304</v>
      </c>
      <c r="B454" s="131" t="s">
        <v>1105</v>
      </c>
      <c r="C454" s="133">
        <v>983</v>
      </c>
    </row>
    <row r="455" ht="13.5" spans="1:3">
      <c r="A455" s="131">
        <v>2050305</v>
      </c>
      <c r="B455" s="131" t="s">
        <v>1106</v>
      </c>
      <c r="C455" s="133">
        <v>0</v>
      </c>
    </row>
    <row r="456" ht="13.5" spans="1:3">
      <c r="A456" s="131">
        <v>2050399</v>
      </c>
      <c r="B456" s="131" t="s">
        <v>1107</v>
      </c>
      <c r="C456" s="133">
        <v>2267</v>
      </c>
    </row>
    <row r="457" ht="13.5" spans="1:3">
      <c r="A457" s="131">
        <v>20504</v>
      </c>
      <c r="B457" s="192" t="s">
        <v>1108</v>
      </c>
      <c r="C457" s="133">
        <f>SUM(C458:C462)</f>
        <v>426</v>
      </c>
    </row>
    <row r="458" ht="13.5" spans="1:3">
      <c r="A458" s="131">
        <v>2050401</v>
      </c>
      <c r="B458" s="131" t="s">
        <v>1109</v>
      </c>
      <c r="C458" s="133">
        <v>426</v>
      </c>
    </row>
    <row r="459" ht="13.5" spans="1:3">
      <c r="A459" s="131">
        <v>2050402</v>
      </c>
      <c r="B459" s="131" t="s">
        <v>1110</v>
      </c>
      <c r="C459" s="133">
        <v>0</v>
      </c>
    </row>
    <row r="460" ht="13.5" spans="1:3">
      <c r="A460" s="131">
        <v>2050403</v>
      </c>
      <c r="B460" s="131" t="s">
        <v>1111</v>
      </c>
      <c r="C460" s="133">
        <v>0</v>
      </c>
    </row>
    <row r="461" ht="13.5" spans="1:3">
      <c r="A461" s="131">
        <v>2050404</v>
      </c>
      <c r="B461" s="131" t="s">
        <v>1112</v>
      </c>
      <c r="C461" s="133">
        <v>0</v>
      </c>
    </row>
    <row r="462" ht="13.5" spans="1:3">
      <c r="A462" s="131">
        <v>2050499</v>
      </c>
      <c r="B462" s="131" t="s">
        <v>1113</v>
      </c>
      <c r="C462" s="133">
        <v>0</v>
      </c>
    </row>
    <row r="463" ht="13.5" spans="1:3">
      <c r="A463" s="131">
        <v>20505</v>
      </c>
      <c r="B463" s="192" t="s">
        <v>1114</v>
      </c>
      <c r="C463" s="133">
        <f>SUM(C464:C466)</f>
        <v>1078</v>
      </c>
    </row>
    <row r="464" ht="13.5" spans="1:3">
      <c r="A464" s="131">
        <v>2050501</v>
      </c>
      <c r="B464" s="131" t="s">
        <v>1115</v>
      </c>
      <c r="C464" s="133">
        <v>932</v>
      </c>
    </row>
    <row r="465" ht="13.5" spans="1:3">
      <c r="A465" s="131">
        <v>2050502</v>
      </c>
      <c r="B465" s="131" t="s">
        <v>1116</v>
      </c>
      <c r="C465" s="133">
        <v>0</v>
      </c>
    </row>
    <row r="466" ht="13.5" spans="1:3">
      <c r="A466" s="131">
        <v>2050599</v>
      </c>
      <c r="B466" s="131" t="s">
        <v>1117</v>
      </c>
      <c r="C466" s="133">
        <v>146</v>
      </c>
    </row>
    <row r="467" ht="13.5" spans="1:3">
      <c r="A467" s="131">
        <v>20506</v>
      </c>
      <c r="B467" s="192" t="s">
        <v>1118</v>
      </c>
      <c r="C467" s="133">
        <f>SUM(C468:C470)</f>
        <v>0</v>
      </c>
    </row>
    <row r="468" ht="13.5" spans="1:3">
      <c r="A468" s="131">
        <v>2050601</v>
      </c>
      <c r="B468" s="131" t="s">
        <v>1119</v>
      </c>
      <c r="C468" s="133">
        <v>0</v>
      </c>
    </row>
    <row r="469" ht="13.5" spans="1:3">
      <c r="A469" s="131">
        <v>2050602</v>
      </c>
      <c r="B469" s="131" t="s">
        <v>1120</v>
      </c>
      <c r="C469" s="133">
        <v>0</v>
      </c>
    </row>
    <row r="470" ht="13.5" spans="1:3">
      <c r="A470" s="131">
        <v>2050699</v>
      </c>
      <c r="B470" s="131" t="s">
        <v>1121</v>
      </c>
      <c r="C470" s="133">
        <v>0</v>
      </c>
    </row>
    <row r="471" ht="13.5" spans="1:3">
      <c r="A471" s="131">
        <v>20507</v>
      </c>
      <c r="B471" s="192" t="s">
        <v>1122</v>
      </c>
      <c r="C471" s="133">
        <f>SUM(C472:C474)</f>
        <v>475</v>
      </c>
    </row>
    <row r="472" ht="13.5" spans="1:3">
      <c r="A472" s="131">
        <v>2050701</v>
      </c>
      <c r="B472" s="131" t="s">
        <v>1123</v>
      </c>
      <c r="C472" s="133">
        <v>475</v>
      </c>
    </row>
    <row r="473" ht="13.5" spans="1:3">
      <c r="A473" s="131">
        <v>2050702</v>
      </c>
      <c r="B473" s="131" t="s">
        <v>1124</v>
      </c>
      <c r="C473" s="133">
        <v>0</v>
      </c>
    </row>
    <row r="474" ht="13.5" spans="1:3">
      <c r="A474" s="131">
        <v>2050799</v>
      </c>
      <c r="B474" s="131" t="s">
        <v>1125</v>
      </c>
      <c r="C474" s="133">
        <v>0</v>
      </c>
    </row>
    <row r="475" ht="13.5" spans="1:3">
      <c r="A475" s="131">
        <v>20508</v>
      </c>
      <c r="B475" s="192" t="s">
        <v>1126</v>
      </c>
      <c r="C475" s="133">
        <f>SUM(C476:C480)</f>
        <v>867</v>
      </c>
    </row>
    <row r="476" ht="13.5" spans="1:3">
      <c r="A476" s="131">
        <v>2050801</v>
      </c>
      <c r="B476" s="131" t="s">
        <v>1127</v>
      </c>
      <c r="C476" s="133">
        <v>446</v>
      </c>
    </row>
    <row r="477" ht="13.5" spans="1:3">
      <c r="A477" s="131">
        <v>2050802</v>
      </c>
      <c r="B477" s="131" t="s">
        <v>1128</v>
      </c>
      <c r="C477" s="133">
        <v>391</v>
      </c>
    </row>
    <row r="478" ht="13.5" spans="1:3">
      <c r="A478" s="131">
        <v>2050803</v>
      </c>
      <c r="B478" s="131" t="s">
        <v>1129</v>
      </c>
      <c r="C478" s="133">
        <v>0</v>
      </c>
    </row>
    <row r="479" ht="13.5" spans="1:3">
      <c r="A479" s="131">
        <v>2050804</v>
      </c>
      <c r="B479" s="131" t="s">
        <v>1130</v>
      </c>
      <c r="C479" s="133">
        <v>0</v>
      </c>
    </row>
    <row r="480" ht="13.5" spans="1:3">
      <c r="A480" s="131">
        <v>2050899</v>
      </c>
      <c r="B480" s="131" t="s">
        <v>1131</v>
      </c>
      <c r="C480" s="133">
        <v>30</v>
      </c>
    </row>
    <row r="481" ht="13.5" spans="1:3">
      <c r="A481" s="131">
        <v>20509</v>
      </c>
      <c r="B481" s="192" t="s">
        <v>1132</v>
      </c>
      <c r="C481" s="133">
        <f>SUM(C482:C487)</f>
        <v>9259</v>
      </c>
    </row>
    <row r="482" ht="13.5" spans="1:3">
      <c r="A482" s="131">
        <v>2050901</v>
      </c>
      <c r="B482" s="131" t="s">
        <v>1133</v>
      </c>
      <c r="C482" s="133">
        <v>0</v>
      </c>
    </row>
    <row r="483" ht="13.5" spans="1:3">
      <c r="A483" s="131">
        <v>2050902</v>
      </c>
      <c r="B483" s="131" t="s">
        <v>1134</v>
      </c>
      <c r="C483" s="133">
        <v>0</v>
      </c>
    </row>
    <row r="484" ht="13.5" spans="1:3">
      <c r="A484" s="131">
        <v>2050903</v>
      </c>
      <c r="B484" s="131" t="s">
        <v>1135</v>
      </c>
      <c r="C484" s="133">
        <v>0</v>
      </c>
    </row>
    <row r="485" ht="13.5" spans="1:3">
      <c r="A485" s="131">
        <v>2050904</v>
      </c>
      <c r="B485" s="131" t="s">
        <v>1136</v>
      </c>
      <c r="C485" s="133">
        <v>0</v>
      </c>
    </row>
    <row r="486" ht="13.5" spans="1:3">
      <c r="A486" s="131">
        <v>2050905</v>
      </c>
      <c r="B486" s="131" t="s">
        <v>1137</v>
      </c>
      <c r="C486" s="133">
        <v>0</v>
      </c>
    </row>
    <row r="487" ht="13.5" spans="1:3">
      <c r="A487" s="131">
        <v>2050999</v>
      </c>
      <c r="B487" s="131" t="s">
        <v>1138</v>
      </c>
      <c r="C487" s="133">
        <v>9259</v>
      </c>
    </row>
    <row r="488" ht="13.5" spans="1:3">
      <c r="A488" s="131">
        <v>20599</v>
      </c>
      <c r="B488" s="192" t="s">
        <v>1139</v>
      </c>
      <c r="C488" s="133">
        <f>C489</f>
        <v>8579</v>
      </c>
    </row>
    <row r="489" ht="13.5" spans="1:3">
      <c r="A489" s="131">
        <v>2059999</v>
      </c>
      <c r="B489" s="131" t="s">
        <v>1140</v>
      </c>
      <c r="C489" s="133">
        <v>8579</v>
      </c>
    </row>
    <row r="490" ht="13.5" spans="1:3">
      <c r="A490" s="131">
        <v>206</v>
      </c>
      <c r="B490" s="192" t="s">
        <v>1141</v>
      </c>
      <c r="C490" s="133">
        <f>SUM(C491,C496,C505,C511,C517,C522,C527,C534,C538,C541)</f>
        <v>1746</v>
      </c>
    </row>
    <row r="491" ht="13.5" spans="1:3">
      <c r="A491" s="131">
        <v>20601</v>
      </c>
      <c r="B491" s="192" t="s">
        <v>1142</v>
      </c>
      <c r="C491" s="133">
        <f>SUM(C492:C495)</f>
        <v>514</v>
      </c>
    </row>
    <row r="492" ht="13.5" spans="1:3">
      <c r="A492" s="131">
        <v>2060101</v>
      </c>
      <c r="B492" s="131" t="s">
        <v>812</v>
      </c>
      <c r="C492" s="133">
        <v>271</v>
      </c>
    </row>
    <row r="493" ht="13.5" spans="1:3">
      <c r="A493" s="131">
        <v>2060102</v>
      </c>
      <c r="B493" s="131" t="s">
        <v>813</v>
      </c>
      <c r="C493" s="133">
        <v>0</v>
      </c>
    </row>
    <row r="494" ht="13.5" spans="1:3">
      <c r="A494" s="131">
        <v>2060103</v>
      </c>
      <c r="B494" s="131" t="s">
        <v>814</v>
      </c>
      <c r="C494" s="133">
        <v>0</v>
      </c>
    </row>
    <row r="495" ht="13.5" spans="1:3">
      <c r="A495" s="131">
        <v>2060199</v>
      </c>
      <c r="B495" s="131" t="s">
        <v>1143</v>
      </c>
      <c r="C495" s="133">
        <v>243</v>
      </c>
    </row>
    <row r="496" ht="13.5" spans="1:3">
      <c r="A496" s="131">
        <v>20602</v>
      </c>
      <c r="B496" s="192" t="s">
        <v>1144</v>
      </c>
      <c r="C496" s="133">
        <f>SUM(C497:C504)</f>
        <v>0</v>
      </c>
    </row>
    <row r="497" ht="13.5" spans="1:3">
      <c r="A497" s="131">
        <v>2060201</v>
      </c>
      <c r="B497" s="131" t="s">
        <v>1145</v>
      </c>
      <c r="C497" s="133">
        <v>0</v>
      </c>
    </row>
    <row r="498" ht="13.5" spans="1:3">
      <c r="A498" s="131">
        <v>2060202</v>
      </c>
      <c r="B498" s="131" t="s">
        <v>1146</v>
      </c>
      <c r="C498" s="133">
        <v>0</v>
      </c>
    </row>
    <row r="499" ht="13.5" spans="1:3">
      <c r="A499" s="131">
        <v>2060203</v>
      </c>
      <c r="B499" s="131" t="s">
        <v>1147</v>
      </c>
      <c r="C499" s="133">
        <v>0</v>
      </c>
    </row>
    <row r="500" ht="13.5" spans="1:3">
      <c r="A500" s="131">
        <v>2060204</v>
      </c>
      <c r="B500" s="131" t="s">
        <v>1148</v>
      </c>
      <c r="C500" s="133">
        <v>0</v>
      </c>
    </row>
    <row r="501" ht="13.5" spans="1:3">
      <c r="A501" s="131">
        <v>2060205</v>
      </c>
      <c r="B501" s="131" t="s">
        <v>1149</v>
      </c>
      <c r="C501" s="133">
        <v>0</v>
      </c>
    </row>
    <row r="502" ht="13.5" spans="1:3">
      <c r="A502" s="131">
        <v>2060206</v>
      </c>
      <c r="B502" s="131" t="s">
        <v>1150</v>
      </c>
      <c r="C502" s="133">
        <v>0</v>
      </c>
    </row>
    <row r="503" ht="13.5" spans="1:3">
      <c r="A503" s="131">
        <v>2060207</v>
      </c>
      <c r="B503" s="131" t="s">
        <v>1151</v>
      </c>
      <c r="C503" s="133">
        <v>0</v>
      </c>
    </row>
    <row r="504" ht="13.5" spans="1:3">
      <c r="A504" s="131">
        <v>2060299</v>
      </c>
      <c r="B504" s="131" t="s">
        <v>1152</v>
      </c>
      <c r="C504" s="133">
        <v>0</v>
      </c>
    </row>
    <row r="505" ht="13.5" spans="1:3">
      <c r="A505" s="131">
        <v>20603</v>
      </c>
      <c r="B505" s="192" t="s">
        <v>1153</v>
      </c>
      <c r="C505" s="133">
        <f>SUM(C506:C510)</f>
        <v>0</v>
      </c>
    </row>
    <row r="506" ht="13.5" spans="1:3">
      <c r="A506" s="131">
        <v>2060301</v>
      </c>
      <c r="B506" s="131" t="s">
        <v>1145</v>
      </c>
      <c r="C506" s="133">
        <v>0</v>
      </c>
    </row>
    <row r="507" ht="13.5" spans="1:3">
      <c r="A507" s="131">
        <v>2060302</v>
      </c>
      <c r="B507" s="131" t="s">
        <v>1154</v>
      </c>
      <c r="C507" s="133">
        <v>0</v>
      </c>
    </row>
    <row r="508" ht="13.5" spans="1:3">
      <c r="A508" s="131">
        <v>2060303</v>
      </c>
      <c r="B508" s="131" t="s">
        <v>1155</v>
      </c>
      <c r="C508" s="133">
        <v>0</v>
      </c>
    </row>
    <row r="509" ht="13.5" spans="1:3">
      <c r="A509" s="131">
        <v>2060304</v>
      </c>
      <c r="B509" s="131" t="s">
        <v>1156</v>
      </c>
      <c r="C509" s="133">
        <v>0</v>
      </c>
    </row>
    <row r="510" ht="13.5" spans="1:3">
      <c r="A510" s="131">
        <v>2060399</v>
      </c>
      <c r="B510" s="131" t="s">
        <v>1157</v>
      </c>
      <c r="C510" s="133">
        <v>0</v>
      </c>
    </row>
    <row r="511" ht="13.5" spans="1:3">
      <c r="A511" s="131">
        <v>20604</v>
      </c>
      <c r="B511" s="192" t="s">
        <v>1158</v>
      </c>
      <c r="C511" s="133">
        <f>SUM(C512:C516)</f>
        <v>719</v>
      </c>
    </row>
    <row r="512" ht="13.5" spans="1:3">
      <c r="A512" s="131">
        <v>2060401</v>
      </c>
      <c r="B512" s="131" t="s">
        <v>1145</v>
      </c>
      <c r="C512" s="133">
        <v>0</v>
      </c>
    </row>
    <row r="513" ht="13.5" spans="1:3">
      <c r="A513" s="131">
        <v>2060402</v>
      </c>
      <c r="B513" s="131" t="s">
        <v>1159</v>
      </c>
      <c r="C513" s="133">
        <v>219</v>
      </c>
    </row>
    <row r="514" ht="13.5" spans="1:3">
      <c r="A514" s="131">
        <v>2060403</v>
      </c>
      <c r="B514" s="131" t="s">
        <v>1160</v>
      </c>
      <c r="C514" s="133">
        <v>0</v>
      </c>
    </row>
    <row r="515" ht="13.5" spans="1:3">
      <c r="A515" s="131">
        <v>2060404</v>
      </c>
      <c r="B515" s="131" t="s">
        <v>1161</v>
      </c>
      <c r="C515" s="133">
        <v>500</v>
      </c>
    </row>
    <row r="516" ht="13.5" spans="1:3">
      <c r="A516" s="131">
        <v>2060499</v>
      </c>
      <c r="B516" s="131" t="s">
        <v>1162</v>
      </c>
      <c r="C516" s="133">
        <v>0</v>
      </c>
    </row>
    <row r="517" ht="13.5" spans="1:3">
      <c r="A517" s="131">
        <v>20605</v>
      </c>
      <c r="B517" s="192" t="s">
        <v>1163</v>
      </c>
      <c r="C517" s="133">
        <f>SUM(C518:C521)</f>
        <v>510</v>
      </c>
    </row>
    <row r="518" ht="13.5" spans="1:3">
      <c r="A518" s="131">
        <v>2060501</v>
      </c>
      <c r="B518" s="131" t="s">
        <v>1145</v>
      </c>
      <c r="C518" s="133">
        <v>0</v>
      </c>
    </row>
    <row r="519" ht="13.5" spans="1:3">
      <c r="A519" s="131">
        <v>2060502</v>
      </c>
      <c r="B519" s="131" t="s">
        <v>1164</v>
      </c>
      <c r="C519" s="133">
        <v>0</v>
      </c>
    </row>
    <row r="520" ht="13.5" spans="1:3">
      <c r="A520" s="131">
        <v>2060503</v>
      </c>
      <c r="B520" s="131" t="s">
        <v>1165</v>
      </c>
      <c r="C520" s="133">
        <v>0</v>
      </c>
    </row>
    <row r="521" ht="13.5" spans="1:3">
      <c r="A521" s="131">
        <v>2060599</v>
      </c>
      <c r="B521" s="131" t="s">
        <v>1166</v>
      </c>
      <c r="C521" s="133">
        <v>510</v>
      </c>
    </row>
    <row r="522" ht="13.5" spans="1:3">
      <c r="A522" s="131">
        <v>20606</v>
      </c>
      <c r="B522" s="192" t="s">
        <v>1167</v>
      </c>
      <c r="C522" s="133">
        <f>SUM(C523:C526)</f>
        <v>0</v>
      </c>
    </row>
    <row r="523" ht="13.5" spans="1:3">
      <c r="A523" s="131">
        <v>2060601</v>
      </c>
      <c r="B523" s="131" t="s">
        <v>1168</v>
      </c>
      <c r="C523" s="133">
        <v>0</v>
      </c>
    </row>
    <row r="524" ht="13.5" spans="1:3">
      <c r="A524" s="131">
        <v>2060602</v>
      </c>
      <c r="B524" s="131" t="s">
        <v>1169</v>
      </c>
      <c r="C524" s="133">
        <v>0</v>
      </c>
    </row>
    <row r="525" ht="13.5" spans="1:3">
      <c r="A525" s="131">
        <v>2060603</v>
      </c>
      <c r="B525" s="131" t="s">
        <v>1170</v>
      </c>
      <c r="C525" s="133">
        <v>0</v>
      </c>
    </row>
    <row r="526" ht="13.5" spans="1:3">
      <c r="A526" s="131">
        <v>2060699</v>
      </c>
      <c r="B526" s="131" t="s">
        <v>1171</v>
      </c>
      <c r="C526" s="133">
        <v>0</v>
      </c>
    </row>
    <row r="527" ht="13.5" spans="1:3">
      <c r="A527" s="131">
        <v>20607</v>
      </c>
      <c r="B527" s="192" t="s">
        <v>1172</v>
      </c>
      <c r="C527" s="133">
        <f>SUM(C528:C533)</f>
        <v>3</v>
      </c>
    </row>
    <row r="528" ht="13.5" spans="1:3">
      <c r="A528" s="131">
        <v>2060701</v>
      </c>
      <c r="B528" s="131" t="s">
        <v>1145</v>
      </c>
      <c r="C528" s="133">
        <v>0</v>
      </c>
    </row>
    <row r="529" ht="13.5" spans="1:3">
      <c r="A529" s="131">
        <v>2060702</v>
      </c>
      <c r="B529" s="131" t="s">
        <v>1173</v>
      </c>
      <c r="C529" s="133">
        <v>3</v>
      </c>
    </row>
    <row r="530" ht="13.5" spans="1:3">
      <c r="A530" s="131">
        <v>2060703</v>
      </c>
      <c r="B530" s="131" t="s">
        <v>1174</v>
      </c>
      <c r="C530" s="133">
        <v>0</v>
      </c>
    </row>
    <row r="531" ht="13.5" spans="1:3">
      <c r="A531" s="131">
        <v>2060704</v>
      </c>
      <c r="B531" s="131" t="s">
        <v>1175</v>
      </c>
      <c r="C531" s="133">
        <v>0</v>
      </c>
    </row>
    <row r="532" ht="13.5" spans="1:3">
      <c r="A532" s="131">
        <v>2060705</v>
      </c>
      <c r="B532" s="131" t="s">
        <v>1176</v>
      </c>
      <c r="C532" s="133">
        <v>0</v>
      </c>
    </row>
    <row r="533" ht="13.5" spans="1:3">
      <c r="A533" s="131">
        <v>2060799</v>
      </c>
      <c r="B533" s="131" t="s">
        <v>1177</v>
      </c>
      <c r="C533" s="133">
        <v>0</v>
      </c>
    </row>
    <row r="534" ht="13.5" spans="1:3">
      <c r="A534" s="131">
        <v>20608</v>
      </c>
      <c r="B534" s="192" t="s">
        <v>1178</v>
      </c>
      <c r="C534" s="133">
        <f>SUM(C535:C537)</f>
        <v>0</v>
      </c>
    </row>
    <row r="535" ht="13.5" spans="1:3">
      <c r="A535" s="131">
        <v>2060801</v>
      </c>
      <c r="B535" s="131" t="s">
        <v>1179</v>
      </c>
      <c r="C535" s="133">
        <v>0</v>
      </c>
    </row>
    <row r="536" ht="13.5" spans="1:3">
      <c r="A536" s="131">
        <v>2060802</v>
      </c>
      <c r="B536" s="131" t="s">
        <v>1180</v>
      </c>
      <c r="C536" s="133">
        <v>0</v>
      </c>
    </row>
    <row r="537" ht="13.5" spans="1:3">
      <c r="A537" s="131">
        <v>2060899</v>
      </c>
      <c r="B537" s="131" t="s">
        <v>1181</v>
      </c>
      <c r="C537" s="133">
        <v>0</v>
      </c>
    </row>
    <row r="538" ht="13.5" spans="1:3">
      <c r="A538" s="131">
        <v>20609</v>
      </c>
      <c r="B538" s="192" t="s">
        <v>1182</v>
      </c>
      <c r="C538" s="133">
        <f>C539+C540</f>
        <v>0</v>
      </c>
    </row>
    <row r="539" ht="13.5" spans="1:3">
      <c r="A539" s="131">
        <v>2060901</v>
      </c>
      <c r="B539" s="131" t="s">
        <v>1183</v>
      </c>
      <c r="C539" s="133">
        <v>0</v>
      </c>
    </row>
    <row r="540" ht="13.5" spans="1:3">
      <c r="A540" s="131">
        <v>2060902</v>
      </c>
      <c r="B540" s="131" t="s">
        <v>1184</v>
      </c>
      <c r="C540" s="133">
        <v>0</v>
      </c>
    </row>
    <row r="541" ht="13.5" spans="1:3">
      <c r="A541" s="131">
        <v>20699</v>
      </c>
      <c r="B541" s="192" t="s">
        <v>1185</v>
      </c>
      <c r="C541" s="133">
        <f>SUM(C542:C545)</f>
        <v>0</v>
      </c>
    </row>
    <row r="542" ht="13.5" spans="1:3">
      <c r="A542" s="131">
        <v>2069901</v>
      </c>
      <c r="B542" s="131" t="s">
        <v>1186</v>
      </c>
      <c r="C542" s="133">
        <v>0</v>
      </c>
    </row>
    <row r="543" ht="13.5" spans="1:3">
      <c r="A543" s="131">
        <v>2069902</v>
      </c>
      <c r="B543" s="131" t="s">
        <v>1187</v>
      </c>
      <c r="C543" s="133">
        <v>0</v>
      </c>
    </row>
    <row r="544" ht="13.5" spans="1:3">
      <c r="A544" s="131">
        <v>2069903</v>
      </c>
      <c r="B544" s="131" t="s">
        <v>1188</v>
      </c>
      <c r="C544" s="133">
        <v>0</v>
      </c>
    </row>
    <row r="545" ht="13.5" spans="1:3">
      <c r="A545" s="131">
        <v>2069999</v>
      </c>
      <c r="B545" s="131" t="s">
        <v>1189</v>
      </c>
      <c r="C545" s="133">
        <v>0</v>
      </c>
    </row>
    <row r="546" ht="13.5" spans="1:3">
      <c r="A546" s="131">
        <v>207</v>
      </c>
      <c r="B546" s="192" t="s">
        <v>1190</v>
      </c>
      <c r="C546" s="133">
        <f>SUM(C547,C561,C569,C580,C591)</f>
        <v>13809</v>
      </c>
    </row>
    <row r="547" ht="13.5" spans="1:3">
      <c r="A547" s="131">
        <v>20701</v>
      </c>
      <c r="B547" s="192" t="s">
        <v>1191</v>
      </c>
      <c r="C547" s="133">
        <f>SUM(C548:C560)</f>
        <v>9595</v>
      </c>
    </row>
    <row r="548" ht="13.5" spans="1:3">
      <c r="A548" s="131">
        <v>2070101</v>
      </c>
      <c r="B548" s="131" t="s">
        <v>812</v>
      </c>
      <c r="C548" s="133">
        <v>1729</v>
      </c>
    </row>
    <row r="549" ht="13.5" spans="1:3">
      <c r="A549" s="131">
        <v>2070102</v>
      </c>
      <c r="B549" s="131" t="s">
        <v>813</v>
      </c>
      <c r="C549" s="133">
        <v>0</v>
      </c>
    </row>
    <row r="550" ht="13.5" spans="1:3">
      <c r="A550" s="131">
        <v>2070103</v>
      </c>
      <c r="B550" s="131" t="s">
        <v>814</v>
      </c>
      <c r="C550" s="133">
        <v>0</v>
      </c>
    </row>
    <row r="551" ht="13.5" spans="1:3">
      <c r="A551" s="131">
        <v>2070104</v>
      </c>
      <c r="B551" s="131" t="s">
        <v>1192</v>
      </c>
      <c r="C551" s="133">
        <v>0</v>
      </c>
    </row>
    <row r="552" ht="13.5" spans="1:3">
      <c r="A552" s="131">
        <v>2070105</v>
      </c>
      <c r="B552" s="131" t="s">
        <v>1193</v>
      </c>
      <c r="C552" s="133">
        <v>0</v>
      </c>
    </row>
    <row r="553" ht="13.5" spans="1:3">
      <c r="A553" s="131">
        <v>2070106</v>
      </c>
      <c r="B553" s="131" t="s">
        <v>1194</v>
      </c>
      <c r="C553" s="133">
        <v>0</v>
      </c>
    </row>
    <row r="554" ht="13.5" spans="1:3">
      <c r="A554" s="131">
        <v>2070107</v>
      </c>
      <c r="B554" s="131" t="s">
        <v>1195</v>
      </c>
      <c r="C554" s="133">
        <v>0</v>
      </c>
    </row>
    <row r="555" ht="13.5" spans="1:3">
      <c r="A555" s="131">
        <v>2070108</v>
      </c>
      <c r="B555" s="131" t="s">
        <v>1196</v>
      </c>
      <c r="C555" s="133">
        <v>0</v>
      </c>
    </row>
    <row r="556" ht="13.5" spans="1:3">
      <c r="A556" s="131">
        <v>2070109</v>
      </c>
      <c r="B556" s="131" t="s">
        <v>1197</v>
      </c>
      <c r="C556" s="133">
        <v>0</v>
      </c>
    </row>
    <row r="557" ht="13.5" spans="1:3">
      <c r="A557" s="131">
        <v>2070110</v>
      </c>
      <c r="B557" s="131" t="s">
        <v>1198</v>
      </c>
      <c r="C557" s="133">
        <v>0</v>
      </c>
    </row>
    <row r="558" ht="13.5" spans="1:3">
      <c r="A558" s="131">
        <v>2070111</v>
      </c>
      <c r="B558" s="131" t="s">
        <v>1199</v>
      </c>
      <c r="C558" s="133">
        <v>0</v>
      </c>
    </row>
    <row r="559" ht="13.5" spans="1:3">
      <c r="A559" s="131">
        <v>2070112</v>
      </c>
      <c r="B559" s="131" t="s">
        <v>1200</v>
      </c>
      <c r="C559" s="133">
        <v>0</v>
      </c>
    </row>
    <row r="560" ht="13.5" spans="1:3">
      <c r="A560" s="131">
        <v>2070199</v>
      </c>
      <c r="B560" s="131" t="s">
        <v>1201</v>
      </c>
      <c r="C560" s="133">
        <v>7866</v>
      </c>
    </row>
    <row r="561" ht="13.5" spans="1:3">
      <c r="A561" s="131">
        <v>20702</v>
      </c>
      <c r="B561" s="192" t="s">
        <v>1202</v>
      </c>
      <c r="C561" s="133">
        <f>SUM(C562:C568)</f>
        <v>340</v>
      </c>
    </row>
    <row r="562" ht="13.5" spans="1:3">
      <c r="A562" s="131">
        <v>2070201</v>
      </c>
      <c r="B562" s="131" t="s">
        <v>812</v>
      </c>
      <c r="C562" s="133">
        <v>0</v>
      </c>
    </row>
    <row r="563" ht="13.5" spans="1:3">
      <c r="A563" s="131">
        <v>2070202</v>
      </c>
      <c r="B563" s="131" t="s">
        <v>813</v>
      </c>
      <c r="C563" s="133">
        <v>0</v>
      </c>
    </row>
    <row r="564" ht="13.5" spans="1:3">
      <c r="A564" s="131">
        <v>2070203</v>
      </c>
      <c r="B564" s="131" t="s">
        <v>814</v>
      </c>
      <c r="C564" s="133">
        <v>0</v>
      </c>
    </row>
    <row r="565" ht="13.5" spans="1:3">
      <c r="A565" s="131">
        <v>2070204</v>
      </c>
      <c r="B565" s="131" t="s">
        <v>1203</v>
      </c>
      <c r="C565" s="133">
        <v>0</v>
      </c>
    </row>
    <row r="566" ht="13.5" spans="1:3">
      <c r="A566" s="131">
        <v>2070205</v>
      </c>
      <c r="B566" s="131" t="s">
        <v>1204</v>
      </c>
      <c r="C566" s="133">
        <v>340</v>
      </c>
    </row>
    <row r="567" ht="13.5" spans="1:3">
      <c r="A567" s="131">
        <v>2070206</v>
      </c>
      <c r="B567" s="131" t="s">
        <v>1205</v>
      </c>
      <c r="C567" s="133">
        <v>0</v>
      </c>
    </row>
    <row r="568" ht="13.5" spans="1:3">
      <c r="A568" s="131">
        <v>2070299</v>
      </c>
      <c r="B568" s="131" t="s">
        <v>1206</v>
      </c>
      <c r="C568" s="133">
        <v>0</v>
      </c>
    </row>
    <row r="569" ht="13.5" spans="1:3">
      <c r="A569" s="131">
        <v>20703</v>
      </c>
      <c r="B569" s="192" t="s">
        <v>1207</v>
      </c>
      <c r="C569" s="133">
        <f>SUM(C570:C579)</f>
        <v>0</v>
      </c>
    </row>
    <row r="570" ht="13.5" spans="1:3">
      <c r="A570" s="131">
        <v>2070301</v>
      </c>
      <c r="B570" s="131" t="s">
        <v>812</v>
      </c>
      <c r="C570" s="133">
        <v>0</v>
      </c>
    </row>
    <row r="571" ht="13.5" spans="1:3">
      <c r="A571" s="131">
        <v>2070302</v>
      </c>
      <c r="B571" s="131" t="s">
        <v>813</v>
      </c>
      <c r="C571" s="133">
        <v>0</v>
      </c>
    </row>
    <row r="572" ht="13.5" spans="1:3">
      <c r="A572" s="131">
        <v>2070303</v>
      </c>
      <c r="B572" s="131" t="s">
        <v>814</v>
      </c>
      <c r="C572" s="133">
        <v>0</v>
      </c>
    </row>
    <row r="573" ht="13.5" spans="1:3">
      <c r="A573" s="131">
        <v>2070304</v>
      </c>
      <c r="B573" s="131" t="s">
        <v>1208</v>
      </c>
      <c r="C573" s="133">
        <v>0</v>
      </c>
    </row>
    <row r="574" ht="13.5" spans="1:3">
      <c r="A574" s="131">
        <v>2070305</v>
      </c>
      <c r="B574" s="131" t="s">
        <v>1209</v>
      </c>
      <c r="C574" s="133">
        <v>0</v>
      </c>
    </row>
    <row r="575" ht="13.5" spans="1:3">
      <c r="A575" s="131">
        <v>2070306</v>
      </c>
      <c r="B575" s="131" t="s">
        <v>1210</v>
      </c>
      <c r="C575" s="133">
        <v>0</v>
      </c>
    </row>
    <row r="576" ht="13.5" spans="1:3">
      <c r="A576" s="131">
        <v>2070307</v>
      </c>
      <c r="B576" s="131" t="s">
        <v>1211</v>
      </c>
      <c r="C576" s="133">
        <v>0</v>
      </c>
    </row>
    <row r="577" ht="13.5" spans="1:3">
      <c r="A577" s="131">
        <v>2070308</v>
      </c>
      <c r="B577" s="131" t="s">
        <v>1212</v>
      </c>
      <c r="C577" s="133">
        <v>0</v>
      </c>
    </row>
    <row r="578" ht="13.5" spans="1:3">
      <c r="A578" s="131">
        <v>2070309</v>
      </c>
      <c r="B578" s="131" t="s">
        <v>1213</v>
      </c>
      <c r="C578" s="133">
        <v>0</v>
      </c>
    </row>
    <row r="579" ht="13.5" spans="1:3">
      <c r="A579" s="131">
        <v>2070399</v>
      </c>
      <c r="B579" s="131" t="s">
        <v>1214</v>
      </c>
      <c r="C579" s="133">
        <v>0</v>
      </c>
    </row>
    <row r="580" ht="13.5" spans="1:3">
      <c r="A580" s="131">
        <v>20704</v>
      </c>
      <c r="B580" s="192" t="s">
        <v>1215</v>
      </c>
      <c r="C580" s="133">
        <f>SUM(C581:C590)</f>
        <v>2051</v>
      </c>
    </row>
    <row r="581" ht="13.5" spans="1:3">
      <c r="A581" s="131">
        <v>2070401</v>
      </c>
      <c r="B581" s="131" t="s">
        <v>812</v>
      </c>
      <c r="C581" s="133">
        <v>1180</v>
      </c>
    </row>
    <row r="582" ht="13.5" spans="1:3">
      <c r="A582" s="131">
        <v>2070402</v>
      </c>
      <c r="B582" s="131" t="s">
        <v>813</v>
      </c>
      <c r="C582" s="133">
        <v>0</v>
      </c>
    </row>
    <row r="583" ht="13.5" spans="1:3">
      <c r="A583" s="131">
        <v>2070403</v>
      </c>
      <c r="B583" s="131" t="s">
        <v>814</v>
      </c>
      <c r="C583" s="133">
        <v>0</v>
      </c>
    </row>
    <row r="584" ht="13.5" spans="1:3">
      <c r="A584" s="131">
        <v>2070404</v>
      </c>
      <c r="B584" s="131" t="s">
        <v>1216</v>
      </c>
      <c r="C584" s="133">
        <v>0</v>
      </c>
    </row>
    <row r="585" ht="13.5" spans="1:3">
      <c r="A585" s="131">
        <v>2070405</v>
      </c>
      <c r="B585" s="131" t="s">
        <v>1217</v>
      </c>
      <c r="C585" s="133">
        <v>467</v>
      </c>
    </row>
    <row r="586" ht="13.5" spans="1:3">
      <c r="A586" s="131">
        <v>2070406</v>
      </c>
      <c r="B586" s="131" t="s">
        <v>1218</v>
      </c>
      <c r="C586" s="133">
        <v>12</v>
      </c>
    </row>
    <row r="587" ht="13.5" spans="1:3">
      <c r="A587" s="131">
        <v>2070407</v>
      </c>
      <c r="B587" s="131" t="s">
        <v>1219</v>
      </c>
      <c r="C587" s="133">
        <v>0</v>
      </c>
    </row>
    <row r="588" ht="13.5" spans="1:3">
      <c r="A588" s="131">
        <v>2070408</v>
      </c>
      <c r="B588" s="131" t="s">
        <v>1220</v>
      </c>
      <c r="C588" s="133">
        <v>239</v>
      </c>
    </row>
    <row r="589" ht="13.5" spans="1:3">
      <c r="A589" s="131">
        <v>2070409</v>
      </c>
      <c r="B589" s="131" t="s">
        <v>1221</v>
      </c>
      <c r="C589" s="133">
        <v>0</v>
      </c>
    </row>
    <row r="590" ht="13.5" spans="1:3">
      <c r="A590" s="131">
        <v>2070499</v>
      </c>
      <c r="B590" s="131" t="s">
        <v>1222</v>
      </c>
      <c r="C590" s="133">
        <v>153</v>
      </c>
    </row>
    <row r="591" ht="13.5" spans="1:3">
      <c r="A591" s="131">
        <v>20799</v>
      </c>
      <c r="B591" s="192" t="s">
        <v>1223</v>
      </c>
      <c r="C591" s="133">
        <f>SUM(C592:C594)</f>
        <v>1823</v>
      </c>
    </row>
    <row r="592" ht="13.5" spans="1:3">
      <c r="A592" s="131">
        <v>2079902</v>
      </c>
      <c r="B592" s="131" t="s">
        <v>1224</v>
      </c>
      <c r="C592" s="133">
        <v>475</v>
      </c>
    </row>
    <row r="593" ht="13.5" spans="1:3">
      <c r="A593" s="131">
        <v>2079903</v>
      </c>
      <c r="B593" s="131" t="s">
        <v>1225</v>
      </c>
      <c r="C593" s="133">
        <v>50</v>
      </c>
    </row>
    <row r="594" ht="13.5" spans="1:3">
      <c r="A594" s="131">
        <v>2079999</v>
      </c>
      <c r="B594" s="131" t="s">
        <v>1226</v>
      </c>
      <c r="C594" s="133">
        <v>1298</v>
      </c>
    </row>
    <row r="595" ht="13.5" spans="1:3">
      <c r="A595" s="131">
        <v>208</v>
      </c>
      <c r="B595" s="192" t="s">
        <v>1227</v>
      </c>
      <c r="C595" s="133">
        <f>SUM(C596,C610,C621,C629,C631,C640,C644,C655,C663,C669,C676,C684,C689,C694,C697,C700,C703,C706,C709)</f>
        <v>61590</v>
      </c>
    </row>
    <row r="596" ht="13.5" spans="1:3">
      <c r="A596" s="131">
        <v>20801</v>
      </c>
      <c r="B596" s="192" t="s">
        <v>1228</v>
      </c>
      <c r="C596" s="133">
        <f>SUM(C597:C609)</f>
        <v>512</v>
      </c>
    </row>
    <row r="597" ht="13.5" spans="1:3">
      <c r="A597" s="131">
        <v>2080101</v>
      </c>
      <c r="B597" s="131" t="s">
        <v>812</v>
      </c>
      <c r="C597" s="133">
        <v>0</v>
      </c>
    </row>
    <row r="598" ht="13.5" spans="1:3">
      <c r="A598" s="131">
        <v>2080102</v>
      </c>
      <c r="B598" s="131" t="s">
        <v>813</v>
      </c>
      <c r="C598" s="133">
        <v>0</v>
      </c>
    </row>
    <row r="599" ht="13.5" spans="1:3">
      <c r="A599" s="131">
        <v>2080103</v>
      </c>
      <c r="B599" s="131" t="s">
        <v>814</v>
      </c>
      <c r="C599" s="133">
        <v>0</v>
      </c>
    </row>
    <row r="600" ht="13.5" spans="1:3">
      <c r="A600" s="131">
        <v>2080104</v>
      </c>
      <c r="B600" s="131" t="s">
        <v>1229</v>
      </c>
      <c r="C600" s="133">
        <v>0</v>
      </c>
    </row>
    <row r="601" ht="13.5" spans="1:3">
      <c r="A601" s="131">
        <v>2080105</v>
      </c>
      <c r="B601" s="131" t="s">
        <v>1230</v>
      </c>
      <c r="C601" s="133">
        <v>0</v>
      </c>
    </row>
    <row r="602" ht="13.5" spans="1:3">
      <c r="A602" s="131">
        <v>2080106</v>
      </c>
      <c r="B602" s="131" t="s">
        <v>1231</v>
      </c>
      <c r="C602" s="133">
        <v>0</v>
      </c>
    </row>
    <row r="603" ht="13.5" spans="1:3">
      <c r="A603" s="131">
        <v>2080107</v>
      </c>
      <c r="B603" s="131" t="s">
        <v>1232</v>
      </c>
      <c r="C603" s="133">
        <v>0</v>
      </c>
    </row>
    <row r="604" ht="13.5" spans="1:3">
      <c r="A604" s="131">
        <v>2080108</v>
      </c>
      <c r="B604" s="131" t="s">
        <v>855</v>
      </c>
      <c r="C604" s="133">
        <v>0</v>
      </c>
    </row>
    <row r="605" ht="13.5" spans="1:3">
      <c r="A605" s="131">
        <v>2080109</v>
      </c>
      <c r="B605" s="131" t="s">
        <v>1233</v>
      </c>
      <c r="C605" s="133">
        <v>512</v>
      </c>
    </row>
    <row r="606" ht="13.5" spans="1:3">
      <c r="A606" s="131">
        <v>2080110</v>
      </c>
      <c r="B606" s="131" t="s">
        <v>1234</v>
      </c>
      <c r="C606" s="133">
        <v>0</v>
      </c>
    </row>
    <row r="607" ht="13.5" spans="1:3">
      <c r="A607" s="131">
        <v>2080111</v>
      </c>
      <c r="B607" s="131" t="s">
        <v>1235</v>
      </c>
      <c r="C607" s="133">
        <v>0</v>
      </c>
    </row>
    <row r="608" ht="13.5" spans="1:3">
      <c r="A608" s="131">
        <v>2080112</v>
      </c>
      <c r="B608" s="131" t="s">
        <v>1236</v>
      </c>
      <c r="C608" s="133">
        <v>0</v>
      </c>
    </row>
    <row r="609" ht="13.5" spans="1:3">
      <c r="A609" s="131">
        <v>2080199</v>
      </c>
      <c r="B609" s="131" t="s">
        <v>1237</v>
      </c>
      <c r="C609" s="133">
        <v>0</v>
      </c>
    </row>
    <row r="610" ht="13.5" spans="1:3">
      <c r="A610" s="131">
        <v>20802</v>
      </c>
      <c r="B610" s="192" t="s">
        <v>1238</v>
      </c>
      <c r="C610" s="133">
        <f>SUM(C611:C620)</f>
        <v>2472</v>
      </c>
    </row>
    <row r="611" ht="13.5" spans="1:3">
      <c r="A611" s="131">
        <v>2080201</v>
      </c>
      <c r="B611" s="131" t="s">
        <v>812</v>
      </c>
      <c r="C611" s="133">
        <v>2071</v>
      </c>
    </row>
    <row r="612" ht="13.5" spans="1:3">
      <c r="A612" s="131">
        <v>2080202</v>
      </c>
      <c r="B612" s="131" t="s">
        <v>813</v>
      </c>
      <c r="C612" s="133">
        <v>0</v>
      </c>
    </row>
    <row r="613" ht="13.5" spans="1:3">
      <c r="A613" s="131">
        <v>2080203</v>
      </c>
      <c r="B613" s="131" t="s">
        <v>814</v>
      </c>
      <c r="C613" s="133">
        <v>0</v>
      </c>
    </row>
    <row r="614" ht="13.5" spans="1:3">
      <c r="A614" s="131">
        <v>2080204</v>
      </c>
      <c r="B614" s="131" t="s">
        <v>1239</v>
      </c>
      <c r="C614" s="133">
        <v>23</v>
      </c>
    </row>
    <row r="615" ht="13.5" spans="1:3">
      <c r="A615" s="131">
        <v>2080205</v>
      </c>
      <c r="B615" s="131" t="s">
        <v>1240</v>
      </c>
      <c r="C615" s="133">
        <v>0</v>
      </c>
    </row>
    <row r="616" ht="13.5" spans="1:3">
      <c r="A616" s="131">
        <v>2080206</v>
      </c>
      <c r="B616" s="131" t="s">
        <v>1241</v>
      </c>
      <c r="C616" s="133">
        <v>0</v>
      </c>
    </row>
    <row r="617" ht="13.5" spans="1:3">
      <c r="A617" s="131">
        <v>2080207</v>
      </c>
      <c r="B617" s="131" t="s">
        <v>1242</v>
      </c>
      <c r="C617" s="133">
        <v>24</v>
      </c>
    </row>
    <row r="618" ht="13.5" spans="1:3">
      <c r="A618" s="131">
        <v>2080208</v>
      </c>
      <c r="B618" s="131" t="s">
        <v>1243</v>
      </c>
      <c r="C618" s="133">
        <v>0</v>
      </c>
    </row>
    <row r="619" ht="13.5" spans="1:3">
      <c r="A619" s="131">
        <v>2080209</v>
      </c>
      <c r="B619" s="131" t="s">
        <v>1244</v>
      </c>
      <c r="C619" s="133">
        <v>0</v>
      </c>
    </row>
    <row r="620" ht="13.5" spans="1:3">
      <c r="A620" s="131">
        <v>2080299</v>
      </c>
      <c r="B620" s="131" t="s">
        <v>1245</v>
      </c>
      <c r="C620" s="133">
        <v>354</v>
      </c>
    </row>
    <row r="621" ht="13.5" spans="1:3">
      <c r="A621" s="131">
        <v>20803</v>
      </c>
      <c r="B621" s="192" t="s">
        <v>1246</v>
      </c>
      <c r="C621" s="133">
        <f>SUM(C622:C628)</f>
        <v>16119</v>
      </c>
    </row>
    <row r="622" ht="13.5" spans="1:3">
      <c r="A622" s="131">
        <v>2080301</v>
      </c>
      <c r="B622" s="131" t="s">
        <v>1247</v>
      </c>
      <c r="C622" s="133">
        <v>0</v>
      </c>
    </row>
    <row r="623" ht="13.5" spans="1:3">
      <c r="A623" s="131">
        <v>2080302</v>
      </c>
      <c r="B623" s="131" t="s">
        <v>1248</v>
      </c>
      <c r="C623" s="133">
        <v>0</v>
      </c>
    </row>
    <row r="624" ht="13.5" spans="1:3">
      <c r="A624" s="131">
        <v>2080303</v>
      </c>
      <c r="B624" s="131" t="s">
        <v>1249</v>
      </c>
      <c r="C624" s="133">
        <v>0</v>
      </c>
    </row>
    <row r="625" ht="13.5" spans="1:3">
      <c r="A625" s="131">
        <v>2080304</v>
      </c>
      <c r="B625" s="131" t="s">
        <v>1250</v>
      </c>
      <c r="C625" s="133">
        <v>0</v>
      </c>
    </row>
    <row r="626" ht="13.5" spans="1:3">
      <c r="A626" s="131">
        <v>2080305</v>
      </c>
      <c r="B626" s="131" t="s">
        <v>1251</v>
      </c>
      <c r="C626" s="133">
        <v>0</v>
      </c>
    </row>
    <row r="627" ht="13.5" spans="1:3">
      <c r="A627" s="131">
        <v>2080308</v>
      </c>
      <c r="B627" s="131" t="s">
        <v>1252</v>
      </c>
      <c r="C627" s="133">
        <v>16119</v>
      </c>
    </row>
    <row r="628" ht="13.5" spans="1:3">
      <c r="A628" s="131">
        <v>2080399</v>
      </c>
      <c r="B628" s="131" t="s">
        <v>1253</v>
      </c>
      <c r="C628" s="133">
        <v>0</v>
      </c>
    </row>
    <row r="629" ht="13.5" spans="1:3">
      <c r="A629" s="131">
        <v>20804</v>
      </c>
      <c r="B629" s="192" t="s">
        <v>1254</v>
      </c>
      <c r="C629" s="133">
        <f>C630</f>
        <v>0</v>
      </c>
    </row>
    <row r="630" ht="13.5" spans="1:3">
      <c r="A630" s="131">
        <v>2080402</v>
      </c>
      <c r="B630" s="131" t="s">
        <v>1255</v>
      </c>
      <c r="C630" s="133">
        <v>0</v>
      </c>
    </row>
    <row r="631" ht="13.5" spans="1:3">
      <c r="A631" s="131">
        <v>20805</v>
      </c>
      <c r="B631" s="192" t="s">
        <v>1256</v>
      </c>
      <c r="C631" s="133">
        <f>SUM(C632:C639)</f>
        <v>23071</v>
      </c>
    </row>
    <row r="632" ht="13.5" spans="1:3">
      <c r="A632" s="131">
        <v>2080501</v>
      </c>
      <c r="B632" s="131" t="s">
        <v>1257</v>
      </c>
      <c r="C632" s="133">
        <v>0</v>
      </c>
    </row>
    <row r="633" ht="13.5" spans="1:3">
      <c r="A633" s="131">
        <v>2080502</v>
      </c>
      <c r="B633" s="131" t="s">
        <v>1258</v>
      </c>
      <c r="C633" s="133">
        <v>17066</v>
      </c>
    </row>
    <row r="634" ht="13.5" spans="1:3">
      <c r="A634" s="131">
        <v>2080503</v>
      </c>
      <c r="B634" s="131" t="s">
        <v>1259</v>
      </c>
      <c r="C634" s="133">
        <v>0</v>
      </c>
    </row>
    <row r="635" ht="13.5" spans="1:3">
      <c r="A635" s="131">
        <v>2080504</v>
      </c>
      <c r="B635" s="131" t="s">
        <v>1260</v>
      </c>
      <c r="C635" s="133">
        <v>6005</v>
      </c>
    </row>
    <row r="636" ht="13.5" spans="1:3">
      <c r="A636" s="131">
        <v>2080505</v>
      </c>
      <c r="B636" s="131" t="s">
        <v>1261</v>
      </c>
      <c r="C636" s="133">
        <v>0</v>
      </c>
    </row>
    <row r="637" ht="13.5" spans="1:3">
      <c r="A637" s="131">
        <v>2080506</v>
      </c>
      <c r="B637" s="131" t="s">
        <v>1262</v>
      </c>
      <c r="C637" s="133">
        <v>0</v>
      </c>
    </row>
    <row r="638" ht="13.5" spans="1:3">
      <c r="A638" s="131">
        <v>2080507</v>
      </c>
      <c r="B638" s="131" t="s">
        <v>1263</v>
      </c>
      <c r="C638" s="133">
        <v>0</v>
      </c>
    </row>
    <row r="639" ht="13.5" spans="1:3">
      <c r="A639" s="131">
        <v>2080599</v>
      </c>
      <c r="B639" s="131" t="s">
        <v>1264</v>
      </c>
      <c r="C639" s="133">
        <v>0</v>
      </c>
    </row>
    <row r="640" ht="13.5" spans="1:3">
      <c r="A640" s="131">
        <v>20806</v>
      </c>
      <c r="B640" s="192" t="s">
        <v>1265</v>
      </c>
      <c r="C640" s="133">
        <f>SUM(C641:C643)</f>
        <v>0</v>
      </c>
    </row>
    <row r="641" ht="13.5" spans="1:3">
      <c r="A641" s="131">
        <v>2080601</v>
      </c>
      <c r="B641" s="131" t="s">
        <v>1266</v>
      </c>
      <c r="C641" s="133">
        <v>0</v>
      </c>
    </row>
    <row r="642" ht="13.5" spans="1:3">
      <c r="A642" s="131">
        <v>2080602</v>
      </c>
      <c r="B642" s="131" t="s">
        <v>1267</v>
      </c>
      <c r="C642" s="133">
        <v>0</v>
      </c>
    </row>
    <row r="643" ht="13.5" spans="1:3">
      <c r="A643" s="131">
        <v>2080699</v>
      </c>
      <c r="B643" s="131" t="s">
        <v>1268</v>
      </c>
      <c r="C643" s="133">
        <v>0</v>
      </c>
    </row>
    <row r="644" ht="13.5" spans="1:3">
      <c r="A644" s="131">
        <v>20807</v>
      </c>
      <c r="B644" s="192" t="s">
        <v>1269</v>
      </c>
      <c r="C644" s="133">
        <f>SUM(C645:C654)</f>
        <v>1565</v>
      </c>
    </row>
    <row r="645" ht="13.5" spans="1:3">
      <c r="A645" s="131">
        <v>2080701</v>
      </c>
      <c r="B645" s="131" t="s">
        <v>1270</v>
      </c>
      <c r="C645" s="133">
        <v>0</v>
      </c>
    </row>
    <row r="646" ht="13.5" spans="1:3">
      <c r="A646" s="131">
        <v>2080702</v>
      </c>
      <c r="B646" s="131" t="s">
        <v>1271</v>
      </c>
      <c r="C646" s="133">
        <v>0</v>
      </c>
    </row>
    <row r="647" ht="13.5" spans="1:3">
      <c r="A647" s="131">
        <v>2080704</v>
      </c>
      <c r="B647" s="131" t="s">
        <v>1272</v>
      </c>
      <c r="C647" s="133">
        <v>0</v>
      </c>
    </row>
    <row r="648" ht="13.5" spans="1:3">
      <c r="A648" s="131">
        <v>2080705</v>
      </c>
      <c r="B648" s="131" t="s">
        <v>1273</v>
      </c>
      <c r="C648" s="133">
        <v>0</v>
      </c>
    </row>
    <row r="649" ht="13.5" spans="1:3">
      <c r="A649" s="131">
        <v>2080709</v>
      </c>
      <c r="B649" s="131" t="s">
        <v>1274</v>
      </c>
      <c r="C649" s="133">
        <v>0</v>
      </c>
    </row>
    <row r="650" ht="13.5" spans="1:3">
      <c r="A650" s="131">
        <v>2080710</v>
      </c>
      <c r="B650" s="131" t="s">
        <v>1275</v>
      </c>
      <c r="C650" s="133">
        <v>0</v>
      </c>
    </row>
    <row r="651" ht="13.5" spans="1:3">
      <c r="A651" s="131">
        <v>2080711</v>
      </c>
      <c r="B651" s="131" t="s">
        <v>1276</v>
      </c>
      <c r="C651" s="133">
        <v>0</v>
      </c>
    </row>
    <row r="652" ht="13.5" spans="1:3">
      <c r="A652" s="131">
        <v>2080712</v>
      </c>
      <c r="B652" s="131" t="s">
        <v>1277</v>
      </c>
      <c r="C652" s="133">
        <v>0</v>
      </c>
    </row>
    <row r="653" ht="13.5" spans="1:3">
      <c r="A653" s="131">
        <v>2080713</v>
      </c>
      <c r="B653" s="131" t="s">
        <v>1278</v>
      </c>
      <c r="C653" s="133">
        <v>0</v>
      </c>
    </row>
    <row r="654" ht="13.5" spans="1:3">
      <c r="A654" s="131">
        <v>2080799</v>
      </c>
      <c r="B654" s="131" t="s">
        <v>1279</v>
      </c>
      <c r="C654" s="133">
        <v>1565</v>
      </c>
    </row>
    <row r="655" ht="13.5" spans="1:3">
      <c r="A655" s="131">
        <v>20808</v>
      </c>
      <c r="B655" s="192" t="s">
        <v>1280</v>
      </c>
      <c r="C655" s="133">
        <f>SUM(C656:C662)</f>
        <v>4237</v>
      </c>
    </row>
    <row r="656" ht="13.5" spans="1:3">
      <c r="A656" s="131">
        <v>2080801</v>
      </c>
      <c r="B656" s="131" t="s">
        <v>1281</v>
      </c>
      <c r="C656" s="133">
        <v>260</v>
      </c>
    </row>
    <row r="657" ht="13.5" spans="1:3">
      <c r="A657" s="131">
        <v>2080802</v>
      </c>
      <c r="B657" s="131" t="s">
        <v>1282</v>
      </c>
      <c r="C657" s="133">
        <v>924</v>
      </c>
    </row>
    <row r="658" ht="13.5" spans="1:3">
      <c r="A658" s="131">
        <v>2080803</v>
      </c>
      <c r="B658" s="131" t="s">
        <v>1283</v>
      </c>
      <c r="C658" s="133">
        <v>1361</v>
      </c>
    </row>
    <row r="659" ht="13.5" spans="1:3">
      <c r="A659" s="131">
        <v>2080804</v>
      </c>
      <c r="B659" s="131" t="s">
        <v>1284</v>
      </c>
      <c r="C659" s="133">
        <v>10</v>
      </c>
    </row>
    <row r="660" ht="13.5" spans="1:3">
      <c r="A660" s="131">
        <v>2080805</v>
      </c>
      <c r="B660" s="131" t="s">
        <v>1285</v>
      </c>
      <c r="C660" s="133">
        <v>1458</v>
      </c>
    </row>
    <row r="661" ht="13.5" spans="1:3">
      <c r="A661" s="131">
        <v>2080806</v>
      </c>
      <c r="B661" s="131" t="s">
        <v>1286</v>
      </c>
      <c r="C661" s="133">
        <v>0</v>
      </c>
    </row>
    <row r="662" ht="13.5" spans="1:3">
      <c r="A662" s="131">
        <v>2080899</v>
      </c>
      <c r="B662" s="131" t="s">
        <v>1287</v>
      </c>
      <c r="C662" s="133">
        <v>224</v>
      </c>
    </row>
    <row r="663" ht="13.5" spans="1:3">
      <c r="A663" s="131">
        <v>20809</v>
      </c>
      <c r="B663" s="192" t="s">
        <v>1288</v>
      </c>
      <c r="C663" s="133">
        <f>SUM(C664:C668)</f>
        <v>1367</v>
      </c>
    </row>
    <row r="664" ht="13.5" spans="1:3">
      <c r="A664" s="131">
        <v>2080901</v>
      </c>
      <c r="B664" s="131" t="s">
        <v>1289</v>
      </c>
      <c r="C664" s="133">
        <v>1118</v>
      </c>
    </row>
    <row r="665" ht="13.5" spans="1:3">
      <c r="A665" s="131">
        <v>2080902</v>
      </c>
      <c r="B665" s="131" t="s">
        <v>1290</v>
      </c>
      <c r="C665" s="133">
        <v>147</v>
      </c>
    </row>
    <row r="666" ht="13.5" spans="1:3">
      <c r="A666" s="131">
        <v>2080903</v>
      </c>
      <c r="B666" s="131" t="s">
        <v>1291</v>
      </c>
      <c r="C666" s="133">
        <v>12</v>
      </c>
    </row>
    <row r="667" ht="13.5" spans="1:3">
      <c r="A667" s="131">
        <v>2080904</v>
      </c>
      <c r="B667" s="131" t="s">
        <v>1292</v>
      </c>
      <c r="C667" s="133">
        <v>90</v>
      </c>
    </row>
    <row r="668" ht="13.5" spans="1:3">
      <c r="A668" s="131">
        <v>2080999</v>
      </c>
      <c r="B668" s="131" t="s">
        <v>1293</v>
      </c>
      <c r="C668" s="133">
        <v>0</v>
      </c>
    </row>
    <row r="669" ht="13.5" spans="1:3">
      <c r="A669" s="131">
        <v>20810</v>
      </c>
      <c r="B669" s="192" t="s">
        <v>1294</v>
      </c>
      <c r="C669" s="133">
        <f>SUM(C670:C675)</f>
        <v>2035</v>
      </c>
    </row>
    <row r="670" ht="13.5" spans="1:3">
      <c r="A670" s="131">
        <v>2081001</v>
      </c>
      <c r="B670" s="131" t="s">
        <v>1295</v>
      </c>
      <c r="C670" s="133">
        <v>7</v>
      </c>
    </row>
    <row r="671" ht="13.5" spans="1:3">
      <c r="A671" s="131">
        <v>2081002</v>
      </c>
      <c r="B671" s="131" t="s">
        <v>1296</v>
      </c>
      <c r="C671" s="133">
        <v>1619</v>
      </c>
    </row>
    <row r="672" ht="13.5" spans="1:3">
      <c r="A672" s="131">
        <v>2081003</v>
      </c>
      <c r="B672" s="131" t="s">
        <v>1297</v>
      </c>
      <c r="C672" s="133">
        <v>0</v>
      </c>
    </row>
    <row r="673" ht="13.5" spans="1:3">
      <c r="A673" s="131">
        <v>2081004</v>
      </c>
      <c r="B673" s="131" t="s">
        <v>1298</v>
      </c>
      <c r="C673" s="133">
        <v>409</v>
      </c>
    </row>
    <row r="674" ht="13.5" spans="1:3">
      <c r="A674" s="131">
        <v>2081005</v>
      </c>
      <c r="B674" s="131" t="s">
        <v>1299</v>
      </c>
      <c r="C674" s="133">
        <v>0</v>
      </c>
    </row>
    <row r="675" ht="13.5" spans="1:3">
      <c r="A675" s="131">
        <v>2081099</v>
      </c>
      <c r="B675" s="131" t="s">
        <v>1300</v>
      </c>
      <c r="C675" s="133">
        <v>0</v>
      </c>
    </row>
    <row r="676" ht="13.5" spans="1:3">
      <c r="A676" s="131">
        <v>20811</v>
      </c>
      <c r="B676" s="192" t="s">
        <v>1301</v>
      </c>
      <c r="C676" s="133">
        <f>SUM(C677:C683)</f>
        <v>1170</v>
      </c>
    </row>
    <row r="677" ht="13.5" spans="1:3">
      <c r="A677" s="131">
        <v>2081101</v>
      </c>
      <c r="B677" s="131" t="s">
        <v>812</v>
      </c>
      <c r="C677" s="133">
        <v>221</v>
      </c>
    </row>
    <row r="678" ht="13.5" spans="1:3">
      <c r="A678" s="131">
        <v>2081102</v>
      </c>
      <c r="B678" s="131" t="s">
        <v>813</v>
      </c>
      <c r="C678" s="133">
        <v>0</v>
      </c>
    </row>
    <row r="679" ht="13.5" spans="1:3">
      <c r="A679" s="131">
        <v>2081103</v>
      </c>
      <c r="B679" s="131" t="s">
        <v>814</v>
      </c>
      <c r="C679" s="133">
        <v>0</v>
      </c>
    </row>
    <row r="680" ht="13.5" spans="1:3">
      <c r="A680" s="131">
        <v>2081104</v>
      </c>
      <c r="B680" s="131" t="s">
        <v>1302</v>
      </c>
      <c r="C680" s="133">
        <v>19</v>
      </c>
    </row>
    <row r="681" ht="13.5" spans="1:3">
      <c r="A681" s="131">
        <v>2081105</v>
      </c>
      <c r="B681" s="131" t="s">
        <v>1303</v>
      </c>
      <c r="C681" s="133">
        <v>14</v>
      </c>
    </row>
    <row r="682" ht="13.5" spans="1:3">
      <c r="A682" s="131">
        <v>2081106</v>
      </c>
      <c r="B682" s="131" t="s">
        <v>1304</v>
      </c>
      <c r="C682" s="133">
        <v>0</v>
      </c>
    </row>
    <row r="683" ht="13.5" spans="1:3">
      <c r="A683" s="131">
        <v>2081199</v>
      </c>
      <c r="B683" s="131" t="s">
        <v>1305</v>
      </c>
      <c r="C683" s="133">
        <v>916</v>
      </c>
    </row>
    <row r="684" ht="13.5" spans="1:3">
      <c r="A684" s="131">
        <v>20815</v>
      </c>
      <c r="B684" s="192" t="s">
        <v>1306</v>
      </c>
      <c r="C684" s="133">
        <f>SUM(C685:C688)</f>
        <v>230</v>
      </c>
    </row>
    <row r="685" ht="13.5" spans="1:3">
      <c r="A685" s="131">
        <v>2081501</v>
      </c>
      <c r="B685" s="131" t="s">
        <v>1307</v>
      </c>
      <c r="C685" s="133">
        <v>230</v>
      </c>
    </row>
    <row r="686" ht="13.5" spans="1:3">
      <c r="A686" s="131">
        <v>2081502</v>
      </c>
      <c r="B686" s="131" t="s">
        <v>1308</v>
      </c>
      <c r="C686" s="133">
        <v>0</v>
      </c>
    </row>
    <row r="687" ht="13.5" spans="1:3">
      <c r="A687" s="131">
        <v>2081503</v>
      </c>
      <c r="B687" s="131" t="s">
        <v>1309</v>
      </c>
      <c r="C687" s="133">
        <v>0</v>
      </c>
    </row>
    <row r="688" ht="13.5" spans="1:3">
      <c r="A688" s="131">
        <v>2081599</v>
      </c>
      <c r="B688" s="131" t="s">
        <v>1310</v>
      </c>
      <c r="C688" s="133">
        <v>0</v>
      </c>
    </row>
    <row r="689" ht="13.5" spans="1:3">
      <c r="A689" s="131">
        <v>20816</v>
      </c>
      <c r="B689" s="192" t="s">
        <v>1311</v>
      </c>
      <c r="C689" s="133">
        <f>SUM(C690:C693)</f>
        <v>0</v>
      </c>
    </row>
    <row r="690" ht="13.5" spans="1:3">
      <c r="A690" s="131">
        <v>2081601</v>
      </c>
      <c r="B690" s="131" t="s">
        <v>812</v>
      </c>
      <c r="C690" s="133">
        <v>0</v>
      </c>
    </row>
    <row r="691" ht="13.5" spans="1:3">
      <c r="A691" s="131">
        <v>2081602</v>
      </c>
      <c r="B691" s="131" t="s">
        <v>813</v>
      </c>
      <c r="C691" s="133">
        <v>0</v>
      </c>
    </row>
    <row r="692" ht="13.5" spans="1:3">
      <c r="A692" s="131">
        <v>2081603</v>
      </c>
      <c r="B692" s="131" t="s">
        <v>814</v>
      </c>
      <c r="C692" s="133">
        <v>0</v>
      </c>
    </row>
    <row r="693" ht="13.5" spans="1:3">
      <c r="A693" s="131">
        <v>2081699</v>
      </c>
      <c r="B693" s="131" t="s">
        <v>1312</v>
      </c>
      <c r="C693" s="133">
        <v>0</v>
      </c>
    </row>
    <row r="694" ht="13.5" spans="1:3">
      <c r="A694" s="131">
        <v>20819</v>
      </c>
      <c r="B694" s="192" t="s">
        <v>1313</v>
      </c>
      <c r="C694" s="133">
        <f>SUM(C695:C696)</f>
        <v>3584</v>
      </c>
    </row>
    <row r="695" ht="13.5" spans="1:3">
      <c r="A695" s="131">
        <v>2081901</v>
      </c>
      <c r="B695" s="131" t="s">
        <v>1314</v>
      </c>
      <c r="C695" s="133">
        <v>0</v>
      </c>
    </row>
    <row r="696" ht="13.5" spans="1:3">
      <c r="A696" s="131">
        <v>2081902</v>
      </c>
      <c r="B696" s="131" t="s">
        <v>1315</v>
      </c>
      <c r="C696" s="133">
        <v>3584</v>
      </c>
    </row>
    <row r="697" ht="13.5" spans="1:3">
      <c r="A697" s="131">
        <v>20820</v>
      </c>
      <c r="B697" s="192" t="s">
        <v>1316</v>
      </c>
      <c r="C697" s="133">
        <f>SUM(C698:C699)</f>
        <v>23</v>
      </c>
    </row>
    <row r="698" ht="13.5" spans="1:3">
      <c r="A698" s="131">
        <v>2082001</v>
      </c>
      <c r="B698" s="131" t="s">
        <v>1317</v>
      </c>
      <c r="C698" s="133">
        <v>0</v>
      </c>
    </row>
    <row r="699" ht="13.5" spans="1:3">
      <c r="A699" s="131">
        <v>2082002</v>
      </c>
      <c r="B699" s="131" t="s">
        <v>1318</v>
      </c>
      <c r="C699" s="133">
        <v>23</v>
      </c>
    </row>
    <row r="700" ht="13.5" spans="1:3">
      <c r="A700" s="131">
        <v>20821</v>
      </c>
      <c r="B700" s="192" t="s">
        <v>1319</v>
      </c>
      <c r="C700" s="133">
        <f>SUM(C701:C702)</f>
        <v>531</v>
      </c>
    </row>
    <row r="701" ht="13.5" spans="1:3">
      <c r="A701" s="131">
        <v>2082101</v>
      </c>
      <c r="B701" s="131" t="s">
        <v>1320</v>
      </c>
      <c r="C701" s="133">
        <v>0</v>
      </c>
    </row>
    <row r="702" ht="13.5" spans="1:3">
      <c r="A702" s="131">
        <v>2082102</v>
      </c>
      <c r="B702" s="131" t="s">
        <v>1321</v>
      </c>
      <c r="C702" s="133">
        <v>531</v>
      </c>
    </row>
    <row r="703" ht="13.5" spans="1:3">
      <c r="A703" s="131">
        <v>20824</v>
      </c>
      <c r="B703" s="144" t="s">
        <v>1322</v>
      </c>
      <c r="C703" s="133">
        <f>SUM(C704:C705)</f>
        <v>0</v>
      </c>
    </row>
    <row r="704" ht="13.5" spans="1:3">
      <c r="A704" s="131">
        <v>2082401</v>
      </c>
      <c r="B704" s="139" t="s">
        <v>1323</v>
      </c>
      <c r="C704" s="133">
        <v>0</v>
      </c>
    </row>
    <row r="705" ht="13.5" spans="1:3">
      <c r="A705" s="131">
        <v>2082402</v>
      </c>
      <c r="B705" s="139" t="s">
        <v>1324</v>
      </c>
      <c r="C705" s="133">
        <v>0</v>
      </c>
    </row>
    <row r="706" ht="13.5" spans="1:3">
      <c r="A706" s="131">
        <v>20825</v>
      </c>
      <c r="B706" s="144" t="s">
        <v>1325</v>
      </c>
      <c r="C706" s="133">
        <f>SUM(C707:C708)</f>
        <v>5</v>
      </c>
    </row>
    <row r="707" ht="13.5" spans="1:3">
      <c r="A707" s="131">
        <v>2082501</v>
      </c>
      <c r="B707" s="139" t="s">
        <v>1326</v>
      </c>
      <c r="C707" s="133">
        <v>0</v>
      </c>
    </row>
    <row r="708" ht="13.5" spans="1:3">
      <c r="A708" s="131">
        <v>2082502</v>
      </c>
      <c r="B708" s="139" t="s">
        <v>1327</v>
      </c>
      <c r="C708" s="133">
        <v>5</v>
      </c>
    </row>
    <row r="709" ht="13.5" spans="1:3">
      <c r="A709" s="131">
        <v>20899</v>
      </c>
      <c r="B709" s="192" t="s">
        <v>1328</v>
      </c>
      <c r="C709" s="133">
        <f>C710</f>
        <v>4669</v>
      </c>
    </row>
    <row r="710" ht="13.5" spans="1:3">
      <c r="A710" s="131">
        <v>2089901</v>
      </c>
      <c r="B710" s="131" t="s">
        <v>1329</v>
      </c>
      <c r="C710" s="133">
        <v>4669</v>
      </c>
    </row>
    <row r="711" ht="13.5" spans="1:3">
      <c r="A711" s="131">
        <v>210</v>
      </c>
      <c r="B711" s="192" t="s">
        <v>1330</v>
      </c>
      <c r="C711" s="133">
        <f>SUM(C712,C717,C730,C734,C746,C756,C759,C763,C773)</f>
        <v>69032</v>
      </c>
    </row>
    <row r="712" ht="13.5" spans="1:3">
      <c r="A712" s="131">
        <v>21001</v>
      </c>
      <c r="B712" s="192" t="s">
        <v>1331</v>
      </c>
      <c r="C712" s="133">
        <f>SUM(C713:C716)</f>
        <v>2597</v>
      </c>
    </row>
    <row r="713" ht="13.5" spans="1:3">
      <c r="A713" s="131">
        <v>2100101</v>
      </c>
      <c r="B713" s="131" t="s">
        <v>812</v>
      </c>
      <c r="C713" s="133">
        <v>1553</v>
      </c>
    </row>
    <row r="714" ht="13.5" spans="1:3">
      <c r="A714" s="131">
        <v>2100102</v>
      </c>
      <c r="B714" s="131" t="s">
        <v>813</v>
      </c>
      <c r="C714" s="133">
        <v>0</v>
      </c>
    </row>
    <row r="715" ht="13.5" spans="1:3">
      <c r="A715" s="131">
        <v>2100103</v>
      </c>
      <c r="B715" s="131" t="s">
        <v>814</v>
      </c>
      <c r="C715" s="133">
        <v>0</v>
      </c>
    </row>
    <row r="716" ht="13.5" spans="1:3">
      <c r="A716" s="131">
        <v>2100199</v>
      </c>
      <c r="B716" s="131" t="s">
        <v>1332</v>
      </c>
      <c r="C716" s="133">
        <v>1044</v>
      </c>
    </row>
    <row r="717" ht="13.5" spans="1:3">
      <c r="A717" s="131">
        <v>21002</v>
      </c>
      <c r="B717" s="192" t="s">
        <v>1333</v>
      </c>
      <c r="C717" s="133">
        <f>SUM(C718:C729)</f>
        <v>6233</v>
      </c>
    </row>
    <row r="718" ht="13.5" spans="1:3">
      <c r="A718" s="131">
        <v>2100201</v>
      </c>
      <c r="B718" s="131" t="s">
        <v>1334</v>
      </c>
      <c r="C718" s="133">
        <v>2853</v>
      </c>
    </row>
    <row r="719" ht="13.5" spans="1:3">
      <c r="A719" s="131">
        <v>2100202</v>
      </c>
      <c r="B719" s="131" t="s">
        <v>1335</v>
      </c>
      <c r="C719" s="133">
        <v>2240</v>
      </c>
    </row>
    <row r="720" ht="13.5" spans="1:3">
      <c r="A720" s="131">
        <v>2100203</v>
      </c>
      <c r="B720" s="131" t="s">
        <v>1336</v>
      </c>
      <c r="C720" s="133">
        <v>439</v>
      </c>
    </row>
    <row r="721" ht="13.5" spans="1:3">
      <c r="A721" s="131">
        <v>2100204</v>
      </c>
      <c r="B721" s="131" t="s">
        <v>1337</v>
      </c>
      <c r="C721" s="133">
        <v>0</v>
      </c>
    </row>
    <row r="722" ht="13.5" spans="1:3">
      <c r="A722" s="131">
        <v>2100205</v>
      </c>
      <c r="B722" s="131" t="s">
        <v>1338</v>
      </c>
      <c r="C722" s="133">
        <v>110</v>
      </c>
    </row>
    <row r="723" ht="13.5" spans="1:3">
      <c r="A723" s="131">
        <v>2100206</v>
      </c>
      <c r="B723" s="131" t="s">
        <v>1339</v>
      </c>
      <c r="C723" s="133">
        <v>0</v>
      </c>
    </row>
    <row r="724" ht="13.5" spans="1:3">
      <c r="A724" s="131">
        <v>2100207</v>
      </c>
      <c r="B724" s="131" t="s">
        <v>1340</v>
      </c>
      <c r="C724" s="133">
        <v>0</v>
      </c>
    </row>
    <row r="725" ht="13.5" spans="1:3">
      <c r="A725" s="131">
        <v>2100208</v>
      </c>
      <c r="B725" s="131" t="s">
        <v>1341</v>
      </c>
      <c r="C725" s="133">
        <v>0</v>
      </c>
    </row>
    <row r="726" ht="13.5" spans="1:3">
      <c r="A726" s="131">
        <v>2100209</v>
      </c>
      <c r="B726" s="131" t="s">
        <v>1342</v>
      </c>
      <c r="C726" s="133">
        <v>0</v>
      </c>
    </row>
    <row r="727" ht="13.5" spans="1:3">
      <c r="A727" s="131">
        <v>2100210</v>
      </c>
      <c r="B727" s="131" t="s">
        <v>1343</v>
      </c>
      <c r="C727" s="133">
        <v>0</v>
      </c>
    </row>
    <row r="728" ht="13.5" spans="1:3">
      <c r="A728" s="131">
        <v>2100211</v>
      </c>
      <c r="B728" s="131" t="s">
        <v>1344</v>
      </c>
      <c r="C728" s="133">
        <v>0</v>
      </c>
    </row>
    <row r="729" ht="13.5" spans="1:3">
      <c r="A729" s="131">
        <v>2100299</v>
      </c>
      <c r="B729" s="131" t="s">
        <v>1345</v>
      </c>
      <c r="C729" s="133">
        <v>591</v>
      </c>
    </row>
    <row r="730" ht="13.5" spans="1:3">
      <c r="A730" s="131">
        <v>21003</v>
      </c>
      <c r="B730" s="192" t="s">
        <v>1346</v>
      </c>
      <c r="C730" s="133">
        <f>SUM(C731:C733)</f>
        <v>8133</v>
      </c>
    </row>
    <row r="731" ht="13.5" spans="1:3">
      <c r="A731" s="131">
        <v>2100301</v>
      </c>
      <c r="B731" s="131" t="s">
        <v>1347</v>
      </c>
      <c r="C731" s="133">
        <v>653</v>
      </c>
    </row>
    <row r="732" ht="13.5" spans="1:3">
      <c r="A732" s="131">
        <v>2100302</v>
      </c>
      <c r="B732" s="131" t="s">
        <v>1348</v>
      </c>
      <c r="C732" s="133">
        <v>6248</v>
      </c>
    </row>
    <row r="733" ht="13.5" spans="1:3">
      <c r="A733" s="131">
        <v>2100399</v>
      </c>
      <c r="B733" s="131" t="s">
        <v>1349</v>
      </c>
      <c r="C733" s="133">
        <v>1232</v>
      </c>
    </row>
    <row r="734" ht="13.5" spans="1:3">
      <c r="A734" s="131">
        <v>21004</v>
      </c>
      <c r="B734" s="192" t="s">
        <v>1350</v>
      </c>
      <c r="C734" s="133">
        <f>SUM(C735:C745)</f>
        <v>7978</v>
      </c>
    </row>
    <row r="735" ht="13.5" spans="1:3">
      <c r="A735" s="131">
        <v>2100401</v>
      </c>
      <c r="B735" s="131" t="s">
        <v>1351</v>
      </c>
      <c r="C735" s="133">
        <v>1573</v>
      </c>
    </row>
    <row r="736" ht="13.5" spans="1:3">
      <c r="A736" s="131">
        <v>2100402</v>
      </c>
      <c r="B736" s="131" t="s">
        <v>1352</v>
      </c>
      <c r="C736" s="133">
        <v>418</v>
      </c>
    </row>
    <row r="737" ht="13.5" spans="1:3">
      <c r="A737" s="131">
        <v>2100403</v>
      </c>
      <c r="B737" s="131" t="s">
        <v>1353</v>
      </c>
      <c r="C737" s="133">
        <v>1313</v>
      </c>
    </row>
    <row r="738" ht="13.5" spans="1:3">
      <c r="A738" s="131">
        <v>2100404</v>
      </c>
      <c r="B738" s="131" t="s">
        <v>1354</v>
      </c>
      <c r="C738" s="133">
        <v>0</v>
      </c>
    </row>
    <row r="739" ht="13.5" spans="1:3">
      <c r="A739" s="131">
        <v>2100405</v>
      </c>
      <c r="B739" s="131" t="s">
        <v>1355</v>
      </c>
      <c r="C739" s="133">
        <v>146</v>
      </c>
    </row>
    <row r="740" ht="13.5" spans="1:3">
      <c r="A740" s="131">
        <v>2100406</v>
      </c>
      <c r="B740" s="131" t="s">
        <v>1356</v>
      </c>
      <c r="C740" s="133">
        <v>327</v>
      </c>
    </row>
    <row r="741" ht="13.5" spans="1:3">
      <c r="A741" s="131">
        <v>2100407</v>
      </c>
      <c r="B741" s="131" t="s">
        <v>1357</v>
      </c>
      <c r="C741" s="133">
        <v>0</v>
      </c>
    </row>
    <row r="742" ht="13.5" spans="1:3">
      <c r="A742" s="131">
        <v>2100408</v>
      </c>
      <c r="B742" s="131" t="s">
        <v>1358</v>
      </c>
      <c r="C742" s="133">
        <v>3503</v>
      </c>
    </row>
    <row r="743" ht="13.5" spans="1:3">
      <c r="A743" s="131">
        <v>2100409</v>
      </c>
      <c r="B743" s="131" t="s">
        <v>1359</v>
      </c>
      <c r="C743" s="133">
        <v>584</v>
      </c>
    </row>
    <row r="744" ht="13.5" spans="1:3">
      <c r="A744" s="131">
        <v>2100410</v>
      </c>
      <c r="B744" s="131" t="s">
        <v>1360</v>
      </c>
      <c r="C744" s="133">
        <v>0</v>
      </c>
    </row>
    <row r="745" ht="13.5" spans="1:3">
      <c r="A745" s="131">
        <v>2100499</v>
      </c>
      <c r="B745" s="131" t="s">
        <v>1361</v>
      </c>
      <c r="C745" s="133">
        <v>114</v>
      </c>
    </row>
    <row r="746" ht="13.5" spans="1:3">
      <c r="A746" s="131">
        <v>21005</v>
      </c>
      <c r="B746" s="192" t="s">
        <v>1362</v>
      </c>
      <c r="C746" s="133">
        <f>SUM(C747:C755)</f>
        <v>40449</v>
      </c>
    </row>
    <row r="747" ht="13.5" spans="1:3">
      <c r="A747" s="131">
        <v>2100501</v>
      </c>
      <c r="B747" s="131" t="s">
        <v>1363</v>
      </c>
      <c r="C747" s="133">
        <v>4101</v>
      </c>
    </row>
    <row r="748" ht="13.5" spans="1:3">
      <c r="A748" s="131">
        <v>2100502</v>
      </c>
      <c r="B748" s="131" t="s">
        <v>1364</v>
      </c>
      <c r="C748" s="133">
        <v>5648</v>
      </c>
    </row>
    <row r="749" ht="13.5" spans="1:3">
      <c r="A749" s="131">
        <v>2100503</v>
      </c>
      <c r="B749" s="131" t="s">
        <v>1365</v>
      </c>
      <c r="C749" s="133">
        <v>0</v>
      </c>
    </row>
    <row r="750" ht="13.5" spans="1:3">
      <c r="A750" s="131">
        <v>2100504</v>
      </c>
      <c r="B750" s="131" t="s">
        <v>1366</v>
      </c>
      <c r="C750" s="133">
        <v>174</v>
      </c>
    </row>
    <row r="751" ht="13.5" spans="1:3">
      <c r="A751" s="131">
        <v>2100506</v>
      </c>
      <c r="B751" s="131" t="s">
        <v>1367</v>
      </c>
      <c r="C751" s="133">
        <v>23430</v>
      </c>
    </row>
    <row r="752" ht="13.5" spans="1:3">
      <c r="A752" s="131">
        <v>2100508</v>
      </c>
      <c r="B752" s="131" t="s">
        <v>1368</v>
      </c>
      <c r="C752" s="133">
        <v>5947</v>
      </c>
    </row>
    <row r="753" ht="13.5" spans="1:3">
      <c r="A753" s="131">
        <v>2100509</v>
      </c>
      <c r="B753" s="131" t="s">
        <v>1369</v>
      </c>
      <c r="C753" s="133">
        <v>1149</v>
      </c>
    </row>
    <row r="754" ht="13.5" spans="1:3">
      <c r="A754" s="131">
        <v>2100510</v>
      </c>
      <c r="B754" s="131" t="s">
        <v>1370</v>
      </c>
      <c r="C754" s="133">
        <v>0</v>
      </c>
    </row>
    <row r="755" ht="13.5" spans="1:3">
      <c r="A755" s="131">
        <v>2100599</v>
      </c>
      <c r="B755" s="131" t="s">
        <v>1371</v>
      </c>
      <c r="C755" s="133">
        <v>0</v>
      </c>
    </row>
    <row r="756" ht="13.5" spans="1:3">
      <c r="A756" s="131">
        <v>21006</v>
      </c>
      <c r="B756" s="192" t="s">
        <v>1372</v>
      </c>
      <c r="C756" s="133">
        <f>SUM(C757:C758)</f>
        <v>368</v>
      </c>
    </row>
    <row r="757" ht="13.5" spans="1:3">
      <c r="A757" s="131">
        <v>2100601</v>
      </c>
      <c r="B757" s="131" t="s">
        <v>1373</v>
      </c>
      <c r="C757" s="133">
        <v>0</v>
      </c>
    </row>
    <row r="758" ht="13.5" spans="1:3">
      <c r="A758" s="131">
        <v>2100699</v>
      </c>
      <c r="B758" s="131" t="s">
        <v>1374</v>
      </c>
      <c r="C758" s="133">
        <v>368</v>
      </c>
    </row>
    <row r="759" ht="13.5" spans="1:3">
      <c r="A759" s="131">
        <v>21007</v>
      </c>
      <c r="B759" s="192" t="s">
        <v>1375</v>
      </c>
      <c r="C759" s="133">
        <f>SUM(C760:C762)</f>
        <v>2571</v>
      </c>
    </row>
    <row r="760" ht="13.5" spans="1:3">
      <c r="A760" s="131">
        <v>2100716</v>
      </c>
      <c r="B760" s="131" t="s">
        <v>1376</v>
      </c>
      <c r="C760" s="133">
        <v>3</v>
      </c>
    </row>
    <row r="761" ht="13.5" spans="1:3">
      <c r="A761" s="131">
        <v>2100717</v>
      </c>
      <c r="B761" s="131" t="s">
        <v>1377</v>
      </c>
      <c r="C761" s="133">
        <v>685</v>
      </c>
    </row>
    <row r="762" ht="13.5" spans="1:3">
      <c r="A762" s="131">
        <v>2100799</v>
      </c>
      <c r="B762" s="131" t="s">
        <v>1378</v>
      </c>
      <c r="C762" s="133">
        <v>1883</v>
      </c>
    </row>
    <row r="763" ht="13.5" spans="1:3">
      <c r="A763" s="131">
        <v>21010</v>
      </c>
      <c r="B763" s="192" t="s">
        <v>1379</v>
      </c>
      <c r="C763" s="133">
        <f>SUM(C764:C772)</f>
        <v>703</v>
      </c>
    </row>
    <row r="764" ht="13.5" spans="1:3">
      <c r="A764" s="131">
        <v>2101001</v>
      </c>
      <c r="B764" s="131" t="s">
        <v>812</v>
      </c>
      <c r="C764" s="133">
        <v>163</v>
      </c>
    </row>
    <row r="765" ht="13.5" spans="1:3">
      <c r="A765" s="131">
        <v>2101002</v>
      </c>
      <c r="B765" s="131" t="s">
        <v>813</v>
      </c>
      <c r="C765" s="133">
        <v>0</v>
      </c>
    </row>
    <row r="766" ht="13.5" spans="1:3">
      <c r="A766" s="131">
        <v>2101003</v>
      </c>
      <c r="B766" s="131" t="s">
        <v>814</v>
      </c>
      <c r="C766" s="133">
        <v>0</v>
      </c>
    </row>
    <row r="767" ht="13.5" spans="1:3">
      <c r="A767" s="131">
        <v>2101012</v>
      </c>
      <c r="B767" s="131" t="s">
        <v>1380</v>
      </c>
      <c r="C767" s="133">
        <v>0</v>
      </c>
    </row>
    <row r="768" ht="13.5" spans="1:3">
      <c r="A768" s="131">
        <v>2101014</v>
      </c>
      <c r="B768" s="131" t="s">
        <v>1381</v>
      </c>
      <c r="C768" s="133">
        <v>0</v>
      </c>
    </row>
    <row r="769" ht="13.5" spans="1:3">
      <c r="A769" s="131">
        <v>2101015</v>
      </c>
      <c r="B769" s="131" t="s">
        <v>1382</v>
      </c>
      <c r="C769" s="133">
        <v>0</v>
      </c>
    </row>
    <row r="770" ht="13.5" spans="1:3">
      <c r="A770" s="131">
        <v>2101016</v>
      </c>
      <c r="B770" s="131" t="s">
        <v>1383</v>
      </c>
      <c r="C770" s="133">
        <v>40</v>
      </c>
    </row>
    <row r="771" ht="13.5" spans="1:3">
      <c r="A771" s="131">
        <v>2101050</v>
      </c>
      <c r="B771" s="131" t="s">
        <v>821</v>
      </c>
      <c r="C771" s="133">
        <v>0</v>
      </c>
    </row>
    <row r="772" ht="13.5" spans="1:3">
      <c r="A772" s="131">
        <v>2101099</v>
      </c>
      <c r="B772" s="131" t="s">
        <v>1384</v>
      </c>
      <c r="C772" s="133">
        <v>500</v>
      </c>
    </row>
    <row r="773" ht="13.5" spans="1:3">
      <c r="A773" s="131">
        <v>21099</v>
      </c>
      <c r="B773" s="192" t="s">
        <v>1385</v>
      </c>
      <c r="C773" s="133">
        <f>C774</f>
        <v>0</v>
      </c>
    </row>
    <row r="774" ht="13.5" spans="1:3">
      <c r="A774" s="131">
        <v>2109901</v>
      </c>
      <c r="B774" s="131" t="s">
        <v>1386</v>
      </c>
      <c r="C774" s="133">
        <v>0</v>
      </c>
    </row>
    <row r="775" ht="13.5" spans="1:3">
      <c r="A775" s="131">
        <v>211</v>
      </c>
      <c r="B775" s="192" t="s">
        <v>1387</v>
      </c>
      <c r="C775" s="133">
        <f>SUM(C776,C785,C789,C798,C804,C810,C816,C819,C822,C824,C826,C832,C834,C836,C851)</f>
        <v>66933</v>
      </c>
    </row>
    <row r="776" ht="13.5" spans="1:3">
      <c r="A776" s="131">
        <v>21101</v>
      </c>
      <c r="B776" s="192" t="s">
        <v>1388</v>
      </c>
      <c r="C776" s="133">
        <f>SUM(C777:C784)</f>
        <v>1978</v>
      </c>
    </row>
    <row r="777" ht="13.5" spans="1:3">
      <c r="A777" s="131">
        <v>2110101</v>
      </c>
      <c r="B777" s="131" t="s">
        <v>812</v>
      </c>
      <c r="C777" s="133">
        <v>1978</v>
      </c>
    </row>
    <row r="778" ht="13.5" spans="1:3">
      <c r="A778" s="131">
        <v>2110102</v>
      </c>
      <c r="B778" s="131" t="s">
        <v>813</v>
      </c>
      <c r="C778" s="133">
        <v>0</v>
      </c>
    </row>
    <row r="779" ht="13.5" spans="1:3">
      <c r="A779" s="131">
        <v>2110103</v>
      </c>
      <c r="B779" s="131" t="s">
        <v>814</v>
      </c>
      <c r="C779" s="133">
        <v>0</v>
      </c>
    </row>
    <row r="780" ht="13.5" spans="1:3">
      <c r="A780" s="131">
        <v>2110104</v>
      </c>
      <c r="B780" s="131" t="s">
        <v>1389</v>
      </c>
      <c r="C780" s="133">
        <v>0</v>
      </c>
    </row>
    <row r="781" ht="13.5" spans="1:3">
      <c r="A781" s="131">
        <v>2110105</v>
      </c>
      <c r="B781" s="131" t="s">
        <v>1390</v>
      </c>
      <c r="C781" s="133">
        <v>0</v>
      </c>
    </row>
    <row r="782" ht="13.5" spans="1:3">
      <c r="A782" s="131">
        <v>2110106</v>
      </c>
      <c r="B782" s="131" t="s">
        <v>1391</v>
      </c>
      <c r="C782" s="133">
        <v>0</v>
      </c>
    </row>
    <row r="783" ht="13.5" spans="1:3">
      <c r="A783" s="131">
        <v>2110107</v>
      </c>
      <c r="B783" s="131" t="s">
        <v>1392</v>
      </c>
      <c r="C783" s="133">
        <v>0</v>
      </c>
    </row>
    <row r="784" ht="13.5" spans="1:3">
      <c r="A784" s="131">
        <v>2110199</v>
      </c>
      <c r="B784" s="131" t="s">
        <v>1393</v>
      </c>
      <c r="C784" s="133">
        <v>0</v>
      </c>
    </row>
    <row r="785" ht="13.5" spans="1:3">
      <c r="A785" s="131">
        <v>21102</v>
      </c>
      <c r="B785" s="192" t="s">
        <v>1394</v>
      </c>
      <c r="C785" s="133">
        <f>SUM(C786:C788)</f>
        <v>415</v>
      </c>
    </row>
    <row r="786" ht="13.5" spans="1:3">
      <c r="A786" s="131">
        <v>2110203</v>
      </c>
      <c r="B786" s="131" t="s">
        <v>1395</v>
      </c>
      <c r="C786" s="133">
        <v>0</v>
      </c>
    </row>
    <row r="787" ht="13.5" spans="1:3">
      <c r="A787" s="131">
        <v>2110204</v>
      </c>
      <c r="B787" s="131" t="s">
        <v>1396</v>
      </c>
      <c r="C787" s="133">
        <v>0</v>
      </c>
    </row>
    <row r="788" ht="13.5" spans="1:3">
      <c r="A788" s="131">
        <v>2110299</v>
      </c>
      <c r="B788" s="131" t="s">
        <v>1397</v>
      </c>
      <c r="C788" s="133">
        <v>415</v>
      </c>
    </row>
    <row r="789" ht="13.5" spans="1:3">
      <c r="A789" s="131">
        <v>21103</v>
      </c>
      <c r="B789" s="192" t="s">
        <v>1398</v>
      </c>
      <c r="C789" s="133">
        <f>SUM(C790:C797)</f>
        <v>4067</v>
      </c>
    </row>
    <row r="790" ht="13.5" spans="1:3">
      <c r="A790" s="131">
        <v>2110301</v>
      </c>
      <c r="B790" s="131" t="s">
        <v>1399</v>
      </c>
      <c r="C790" s="133">
        <v>1740</v>
      </c>
    </row>
    <row r="791" ht="13.5" spans="1:3">
      <c r="A791" s="131">
        <v>2110302</v>
      </c>
      <c r="B791" s="131" t="s">
        <v>1400</v>
      </c>
      <c r="C791" s="133">
        <v>0</v>
      </c>
    </row>
    <row r="792" ht="13.5" spans="1:3">
      <c r="A792" s="131">
        <v>2110303</v>
      </c>
      <c r="B792" s="131" t="s">
        <v>1401</v>
      </c>
      <c r="C792" s="133">
        <v>0</v>
      </c>
    </row>
    <row r="793" ht="13.5" spans="1:3">
      <c r="A793" s="131">
        <v>2110304</v>
      </c>
      <c r="B793" s="131" t="s">
        <v>1402</v>
      </c>
      <c r="C793" s="133">
        <v>0</v>
      </c>
    </row>
    <row r="794" ht="13.5" spans="1:3">
      <c r="A794" s="131">
        <v>2110305</v>
      </c>
      <c r="B794" s="131" t="s">
        <v>1403</v>
      </c>
      <c r="C794" s="133">
        <v>0</v>
      </c>
    </row>
    <row r="795" ht="13.5" spans="1:3">
      <c r="A795" s="131">
        <v>2110306</v>
      </c>
      <c r="B795" s="131" t="s">
        <v>1404</v>
      </c>
      <c r="C795" s="133">
        <v>0</v>
      </c>
    </row>
    <row r="796" ht="13.5" spans="1:3">
      <c r="A796" s="131">
        <v>2110307</v>
      </c>
      <c r="B796" s="131" t="s">
        <v>1405</v>
      </c>
      <c r="C796" s="133">
        <v>2327</v>
      </c>
    </row>
    <row r="797" ht="13.5" spans="1:3">
      <c r="A797" s="131">
        <v>2110399</v>
      </c>
      <c r="B797" s="131" t="s">
        <v>1406</v>
      </c>
      <c r="C797" s="133">
        <v>0</v>
      </c>
    </row>
    <row r="798" ht="13.5" spans="1:3">
      <c r="A798" s="131">
        <v>21104</v>
      </c>
      <c r="B798" s="192" t="s">
        <v>1407</v>
      </c>
      <c r="C798" s="133">
        <f>SUM(C799:C803)</f>
        <v>702</v>
      </c>
    </row>
    <row r="799" ht="13.5" spans="1:3">
      <c r="A799" s="131">
        <v>2110401</v>
      </c>
      <c r="B799" s="131" t="s">
        <v>1408</v>
      </c>
      <c r="C799" s="133">
        <v>0</v>
      </c>
    </row>
    <row r="800" ht="13.5" spans="1:3">
      <c r="A800" s="131">
        <v>2110402</v>
      </c>
      <c r="B800" s="131" t="s">
        <v>1409</v>
      </c>
      <c r="C800" s="133">
        <v>702</v>
      </c>
    </row>
    <row r="801" ht="13.5" spans="1:3">
      <c r="A801" s="131">
        <v>2110403</v>
      </c>
      <c r="B801" s="131" t="s">
        <v>1410</v>
      </c>
      <c r="C801" s="133">
        <v>0</v>
      </c>
    </row>
    <row r="802" ht="13.5" spans="1:3">
      <c r="A802" s="131">
        <v>2110404</v>
      </c>
      <c r="B802" s="131" t="s">
        <v>1411</v>
      </c>
      <c r="C802" s="133">
        <v>0</v>
      </c>
    </row>
    <row r="803" ht="13.5" spans="1:3">
      <c r="A803" s="131">
        <v>2110499</v>
      </c>
      <c r="B803" s="131" t="s">
        <v>1412</v>
      </c>
      <c r="C803" s="133">
        <v>0</v>
      </c>
    </row>
    <row r="804" ht="13.5" spans="1:3">
      <c r="A804" s="131">
        <v>21105</v>
      </c>
      <c r="B804" s="192" t="s">
        <v>1413</v>
      </c>
      <c r="C804" s="133">
        <f>SUM(C805:C809)</f>
        <v>0</v>
      </c>
    </row>
    <row r="805" ht="13.5" spans="1:3">
      <c r="A805" s="131">
        <v>2110501</v>
      </c>
      <c r="B805" s="131" t="s">
        <v>1414</v>
      </c>
      <c r="C805" s="133">
        <v>0</v>
      </c>
    </row>
    <row r="806" ht="13.5" spans="1:3">
      <c r="A806" s="131">
        <v>2110502</v>
      </c>
      <c r="B806" s="131" t="s">
        <v>1415</v>
      </c>
      <c r="C806" s="133">
        <v>0</v>
      </c>
    </row>
    <row r="807" ht="13.5" spans="1:3">
      <c r="A807" s="131">
        <v>2110503</v>
      </c>
      <c r="B807" s="131" t="s">
        <v>1416</v>
      </c>
      <c r="C807" s="133">
        <v>0</v>
      </c>
    </row>
    <row r="808" ht="13.5" spans="1:3">
      <c r="A808" s="131">
        <v>2110506</v>
      </c>
      <c r="B808" s="131" t="s">
        <v>1417</v>
      </c>
      <c r="C808" s="133">
        <v>0</v>
      </c>
    </row>
    <row r="809" ht="13.5" spans="1:3">
      <c r="A809" s="131">
        <v>2110599</v>
      </c>
      <c r="B809" s="131" t="s">
        <v>1418</v>
      </c>
      <c r="C809" s="133">
        <v>0</v>
      </c>
    </row>
    <row r="810" ht="13.5" spans="1:3">
      <c r="A810" s="131">
        <v>21106</v>
      </c>
      <c r="B810" s="192" t="s">
        <v>1419</v>
      </c>
      <c r="C810" s="133">
        <f>SUM(C811:C815)</f>
        <v>1336</v>
      </c>
    </row>
    <row r="811" ht="13.5" spans="1:3">
      <c r="A811" s="131">
        <v>2110602</v>
      </c>
      <c r="B811" s="131" t="s">
        <v>1420</v>
      </c>
      <c r="C811" s="133">
        <v>788</v>
      </c>
    </row>
    <row r="812" ht="13.5" spans="1:3">
      <c r="A812" s="131">
        <v>2110603</v>
      </c>
      <c r="B812" s="131" t="s">
        <v>1421</v>
      </c>
      <c r="C812" s="133">
        <v>0</v>
      </c>
    </row>
    <row r="813" ht="13.5" spans="1:3">
      <c r="A813" s="131">
        <v>2110604</v>
      </c>
      <c r="B813" s="131" t="s">
        <v>1422</v>
      </c>
      <c r="C813" s="133">
        <v>0</v>
      </c>
    </row>
    <row r="814" ht="13.5" spans="1:3">
      <c r="A814" s="131">
        <v>2110605</v>
      </c>
      <c r="B814" s="131" t="s">
        <v>1423</v>
      </c>
      <c r="C814" s="133">
        <v>0</v>
      </c>
    </row>
    <row r="815" ht="13.5" spans="1:3">
      <c r="A815" s="131">
        <v>2110699</v>
      </c>
      <c r="B815" s="131" t="s">
        <v>1424</v>
      </c>
      <c r="C815" s="133">
        <v>548</v>
      </c>
    </row>
    <row r="816" ht="13.5" spans="1:3">
      <c r="A816" s="131">
        <v>21107</v>
      </c>
      <c r="B816" s="192" t="s">
        <v>1425</v>
      </c>
      <c r="C816" s="133">
        <f>SUM(C817:C818)</f>
        <v>0</v>
      </c>
    </row>
    <row r="817" ht="13.5" spans="1:3">
      <c r="A817" s="131">
        <v>2110704</v>
      </c>
      <c r="B817" s="131" t="s">
        <v>1426</v>
      </c>
      <c r="C817" s="133">
        <v>0</v>
      </c>
    </row>
    <row r="818" ht="13.5" spans="1:3">
      <c r="A818" s="131">
        <v>2110799</v>
      </c>
      <c r="B818" s="131" t="s">
        <v>1427</v>
      </c>
      <c r="C818" s="133">
        <v>0</v>
      </c>
    </row>
    <row r="819" ht="13.5" spans="1:3">
      <c r="A819" s="131">
        <v>21108</v>
      </c>
      <c r="B819" s="192" t="s">
        <v>1428</v>
      </c>
      <c r="C819" s="133">
        <f>SUM(C820:C821)</f>
        <v>0</v>
      </c>
    </row>
    <row r="820" ht="13.5" spans="1:3">
      <c r="A820" s="131">
        <v>2110804</v>
      </c>
      <c r="B820" s="131" t="s">
        <v>1429</v>
      </c>
      <c r="C820" s="133">
        <v>0</v>
      </c>
    </row>
    <row r="821" ht="13.5" spans="1:3">
      <c r="A821" s="131">
        <v>2110899</v>
      </c>
      <c r="B821" s="131" t="s">
        <v>1430</v>
      </c>
      <c r="C821" s="133">
        <v>0</v>
      </c>
    </row>
    <row r="822" ht="13.5" spans="1:3">
      <c r="A822" s="131">
        <v>21109</v>
      </c>
      <c r="B822" s="192" t="s">
        <v>1431</v>
      </c>
      <c r="C822" s="133">
        <f>C823</f>
        <v>0</v>
      </c>
    </row>
    <row r="823" ht="13.5" spans="1:3">
      <c r="A823" s="131">
        <v>2110901</v>
      </c>
      <c r="B823" s="131" t="s">
        <v>1432</v>
      </c>
      <c r="C823" s="133">
        <v>0</v>
      </c>
    </row>
    <row r="824" ht="13.5" spans="1:3">
      <c r="A824" s="131">
        <v>21110</v>
      </c>
      <c r="B824" s="192" t="s">
        <v>1433</v>
      </c>
      <c r="C824" s="133">
        <f>C825</f>
        <v>0</v>
      </c>
    </row>
    <row r="825" ht="13.5" spans="1:3">
      <c r="A825" s="131">
        <v>2111001</v>
      </c>
      <c r="B825" s="131" t="s">
        <v>1434</v>
      </c>
      <c r="C825" s="133">
        <v>0</v>
      </c>
    </row>
    <row r="826" ht="13.5" spans="1:3">
      <c r="A826" s="131">
        <v>21111</v>
      </c>
      <c r="B826" s="192" t="s">
        <v>1435</v>
      </c>
      <c r="C826" s="133">
        <f>SUM(C827:C831)</f>
        <v>0</v>
      </c>
    </row>
    <row r="827" ht="13.5" spans="1:3">
      <c r="A827" s="131">
        <v>2111101</v>
      </c>
      <c r="B827" s="131" t="s">
        <v>1436</v>
      </c>
      <c r="C827" s="133">
        <v>0</v>
      </c>
    </row>
    <row r="828" ht="13.5" spans="1:3">
      <c r="A828" s="131">
        <v>2111102</v>
      </c>
      <c r="B828" s="131" t="s">
        <v>1437</v>
      </c>
      <c r="C828" s="133">
        <v>0</v>
      </c>
    </row>
    <row r="829" ht="13.5" spans="1:3">
      <c r="A829" s="131">
        <v>2111103</v>
      </c>
      <c r="B829" s="131" t="s">
        <v>1438</v>
      </c>
      <c r="C829" s="133">
        <v>0</v>
      </c>
    </row>
    <row r="830" ht="13.5" spans="1:3">
      <c r="A830" s="131">
        <v>2111104</v>
      </c>
      <c r="B830" s="131" t="s">
        <v>1439</v>
      </c>
      <c r="C830" s="133">
        <v>0</v>
      </c>
    </row>
    <row r="831" ht="13.5" spans="1:3">
      <c r="A831" s="131">
        <v>2111199</v>
      </c>
      <c r="B831" s="131" t="s">
        <v>1440</v>
      </c>
      <c r="C831" s="133">
        <v>0</v>
      </c>
    </row>
    <row r="832" ht="13.5" spans="1:3">
      <c r="A832" s="131">
        <v>21112</v>
      </c>
      <c r="B832" s="192" t="s">
        <v>1441</v>
      </c>
      <c r="C832" s="133">
        <f>C833</f>
        <v>0</v>
      </c>
    </row>
    <row r="833" ht="13.5" spans="1:3">
      <c r="A833" s="131">
        <v>2111201</v>
      </c>
      <c r="B833" s="131" t="s">
        <v>1442</v>
      </c>
      <c r="C833" s="133">
        <v>0</v>
      </c>
    </row>
    <row r="834" ht="13.5" spans="1:3">
      <c r="A834" s="131">
        <v>21113</v>
      </c>
      <c r="B834" s="192" t="s">
        <v>1443</v>
      </c>
      <c r="C834" s="133">
        <f>C835</f>
        <v>0</v>
      </c>
    </row>
    <row r="835" ht="13.5" spans="1:3">
      <c r="A835" s="131">
        <v>2111301</v>
      </c>
      <c r="B835" s="131" t="s">
        <v>1444</v>
      </c>
      <c r="C835" s="133">
        <v>0</v>
      </c>
    </row>
    <row r="836" ht="13.5" spans="1:3">
      <c r="A836" s="131">
        <v>21114</v>
      </c>
      <c r="B836" s="192" t="s">
        <v>1445</v>
      </c>
      <c r="C836" s="133">
        <f>SUM(C837:C850)</f>
        <v>0</v>
      </c>
    </row>
    <row r="837" ht="13.5" spans="1:3">
      <c r="A837" s="131">
        <v>2111401</v>
      </c>
      <c r="B837" s="131" t="s">
        <v>812</v>
      </c>
      <c r="C837" s="133">
        <v>0</v>
      </c>
    </row>
    <row r="838" ht="13.5" spans="1:3">
      <c r="A838" s="131">
        <v>2111402</v>
      </c>
      <c r="B838" s="131" t="s">
        <v>813</v>
      </c>
      <c r="C838" s="133">
        <v>0</v>
      </c>
    </row>
    <row r="839" ht="13.5" spans="1:3">
      <c r="A839" s="131">
        <v>2111403</v>
      </c>
      <c r="B839" s="131" t="s">
        <v>814</v>
      </c>
      <c r="C839" s="133">
        <v>0</v>
      </c>
    </row>
    <row r="840" ht="13.5" spans="1:3">
      <c r="A840" s="131">
        <v>2111404</v>
      </c>
      <c r="B840" s="131" t="s">
        <v>1446</v>
      </c>
      <c r="C840" s="133">
        <v>0</v>
      </c>
    </row>
    <row r="841" ht="13.5" spans="1:3">
      <c r="A841" s="131">
        <v>2111405</v>
      </c>
      <c r="B841" s="131" t="s">
        <v>1447</v>
      </c>
      <c r="C841" s="133">
        <v>0</v>
      </c>
    </row>
    <row r="842" ht="13.5" spans="1:3">
      <c r="A842" s="131">
        <v>2111406</v>
      </c>
      <c r="B842" s="131" t="s">
        <v>1448</v>
      </c>
      <c r="C842" s="133">
        <v>0</v>
      </c>
    </row>
    <row r="843" ht="13.5" spans="1:3">
      <c r="A843" s="131">
        <v>2111407</v>
      </c>
      <c r="B843" s="131" t="s">
        <v>1449</v>
      </c>
      <c r="C843" s="133">
        <v>0</v>
      </c>
    </row>
    <row r="844" ht="13.5" spans="1:3">
      <c r="A844" s="131">
        <v>2111408</v>
      </c>
      <c r="B844" s="131" t="s">
        <v>1450</v>
      </c>
      <c r="C844" s="133">
        <v>0</v>
      </c>
    </row>
    <row r="845" ht="13.5" spans="1:3">
      <c r="A845" s="131">
        <v>2111409</v>
      </c>
      <c r="B845" s="131" t="s">
        <v>1451</v>
      </c>
      <c r="C845" s="133">
        <v>0</v>
      </c>
    </row>
    <row r="846" ht="13.5" spans="1:3">
      <c r="A846" s="131">
        <v>2111410</v>
      </c>
      <c r="B846" s="131" t="s">
        <v>1452</v>
      </c>
      <c r="C846" s="133">
        <v>0</v>
      </c>
    </row>
    <row r="847" ht="13.5" spans="1:3">
      <c r="A847" s="131">
        <v>2111411</v>
      </c>
      <c r="B847" s="131" t="s">
        <v>855</v>
      </c>
      <c r="C847" s="133">
        <v>0</v>
      </c>
    </row>
    <row r="848" ht="13.5" spans="1:3">
      <c r="A848" s="131">
        <v>2111413</v>
      </c>
      <c r="B848" s="131" t="s">
        <v>1453</v>
      </c>
      <c r="C848" s="133">
        <v>0</v>
      </c>
    </row>
    <row r="849" ht="13.5" spans="1:3">
      <c r="A849" s="131">
        <v>2111450</v>
      </c>
      <c r="B849" s="131" t="s">
        <v>821</v>
      </c>
      <c r="C849" s="133">
        <v>0</v>
      </c>
    </row>
    <row r="850" ht="13.5" spans="1:3">
      <c r="A850" s="131">
        <v>2111499</v>
      </c>
      <c r="B850" s="131" t="s">
        <v>1454</v>
      </c>
      <c r="C850" s="133">
        <v>0</v>
      </c>
    </row>
    <row r="851" ht="13.5" spans="1:3">
      <c r="A851" s="131">
        <v>21199</v>
      </c>
      <c r="B851" s="192" t="s">
        <v>1455</v>
      </c>
      <c r="C851" s="133">
        <f>C852</f>
        <v>58435</v>
      </c>
    </row>
    <row r="852" ht="13.5" spans="1:3">
      <c r="A852" s="131">
        <v>2119901</v>
      </c>
      <c r="B852" s="131" t="s">
        <v>1456</v>
      </c>
      <c r="C852" s="133">
        <v>58435</v>
      </c>
    </row>
    <row r="853" ht="13.5" spans="1:3">
      <c r="A853" s="131">
        <v>212</v>
      </c>
      <c r="B853" s="192" t="s">
        <v>1457</v>
      </c>
      <c r="C853" s="133">
        <f>SUM(C854,C866,C868,C871,C873,C875)</f>
        <v>33818</v>
      </c>
    </row>
    <row r="854" ht="13.5" spans="1:3">
      <c r="A854" s="131">
        <v>21201</v>
      </c>
      <c r="B854" s="192" t="s">
        <v>1458</v>
      </c>
      <c r="C854" s="133">
        <f>SUM(C855:C865)</f>
        <v>3652</v>
      </c>
    </row>
    <row r="855" ht="13.5" spans="1:3">
      <c r="A855" s="131">
        <v>2120101</v>
      </c>
      <c r="B855" s="131" t="s">
        <v>812</v>
      </c>
      <c r="C855" s="133">
        <v>1440</v>
      </c>
    </row>
    <row r="856" ht="13.5" spans="1:3">
      <c r="A856" s="131">
        <v>2120102</v>
      </c>
      <c r="B856" s="131" t="s">
        <v>813</v>
      </c>
      <c r="C856" s="133">
        <v>0</v>
      </c>
    </row>
    <row r="857" ht="13.5" spans="1:3">
      <c r="A857" s="131">
        <v>2120103</v>
      </c>
      <c r="B857" s="131" t="s">
        <v>814</v>
      </c>
      <c r="C857" s="133">
        <v>0</v>
      </c>
    </row>
    <row r="858" ht="13.5" spans="1:3">
      <c r="A858" s="131">
        <v>2120104</v>
      </c>
      <c r="B858" s="131" t="s">
        <v>1459</v>
      </c>
      <c r="C858" s="133">
        <v>2024</v>
      </c>
    </row>
    <row r="859" ht="13.5" spans="1:3">
      <c r="A859" s="131">
        <v>2120105</v>
      </c>
      <c r="B859" s="131" t="s">
        <v>1460</v>
      </c>
      <c r="C859" s="133">
        <v>0</v>
      </c>
    </row>
    <row r="860" ht="13.5" spans="1:3">
      <c r="A860" s="131">
        <v>2120106</v>
      </c>
      <c r="B860" s="131" t="s">
        <v>1461</v>
      </c>
      <c r="C860" s="133">
        <v>0</v>
      </c>
    </row>
    <row r="861" ht="13.5" spans="1:3">
      <c r="A861" s="131">
        <v>2120107</v>
      </c>
      <c r="B861" s="131" t="s">
        <v>1462</v>
      </c>
      <c r="C861" s="133">
        <v>0</v>
      </c>
    </row>
    <row r="862" ht="13.5" spans="1:3">
      <c r="A862" s="131">
        <v>2120108</v>
      </c>
      <c r="B862" s="131" t="s">
        <v>1463</v>
      </c>
      <c r="C862" s="133">
        <v>0</v>
      </c>
    </row>
    <row r="863" ht="13.5" spans="1:3">
      <c r="A863" s="131">
        <v>2120109</v>
      </c>
      <c r="B863" s="131" t="s">
        <v>1464</v>
      </c>
      <c r="C863" s="133">
        <v>188</v>
      </c>
    </row>
    <row r="864" ht="13.5" spans="1:3">
      <c r="A864" s="131">
        <v>2120110</v>
      </c>
      <c r="B864" s="131" t="s">
        <v>1465</v>
      </c>
      <c r="C864" s="133">
        <v>0</v>
      </c>
    </row>
    <row r="865" ht="13.5" spans="1:3">
      <c r="A865" s="131">
        <v>2120199</v>
      </c>
      <c r="B865" s="131" t="s">
        <v>1466</v>
      </c>
      <c r="C865" s="133">
        <v>0</v>
      </c>
    </row>
    <row r="866" ht="13.5" spans="1:3">
      <c r="A866" s="131">
        <v>21202</v>
      </c>
      <c r="B866" s="192" t="s">
        <v>1467</v>
      </c>
      <c r="C866" s="133">
        <f>C867</f>
        <v>664</v>
      </c>
    </row>
    <row r="867" ht="13.5" spans="1:3">
      <c r="A867" s="131">
        <v>2120201</v>
      </c>
      <c r="B867" s="131" t="s">
        <v>1468</v>
      </c>
      <c r="C867" s="133">
        <v>664</v>
      </c>
    </row>
    <row r="868" ht="13.5" spans="1:3">
      <c r="A868" s="131">
        <v>21203</v>
      </c>
      <c r="B868" s="192" t="s">
        <v>1469</v>
      </c>
      <c r="C868" s="133">
        <f>SUM(C869:C870)</f>
        <v>26051</v>
      </c>
    </row>
    <row r="869" ht="13.5" spans="1:3">
      <c r="A869" s="131">
        <v>2120303</v>
      </c>
      <c r="B869" s="131" t="s">
        <v>1470</v>
      </c>
      <c r="C869" s="133">
        <v>0</v>
      </c>
    </row>
    <row r="870" ht="13.5" spans="1:3">
      <c r="A870" s="131">
        <v>2120399</v>
      </c>
      <c r="B870" s="131" t="s">
        <v>1471</v>
      </c>
      <c r="C870" s="133">
        <v>26051</v>
      </c>
    </row>
    <row r="871" ht="13.5" spans="1:3">
      <c r="A871" s="131">
        <v>21205</v>
      </c>
      <c r="B871" s="192" t="s">
        <v>1472</v>
      </c>
      <c r="C871" s="133">
        <f t="shared" ref="C871:C875" si="2">C872</f>
        <v>3093</v>
      </c>
    </row>
    <row r="872" ht="13.5" spans="1:3">
      <c r="A872" s="131">
        <v>2120501</v>
      </c>
      <c r="B872" s="131" t="s">
        <v>1473</v>
      </c>
      <c r="C872" s="133">
        <v>3093</v>
      </c>
    </row>
    <row r="873" ht="13.5" spans="1:3">
      <c r="A873" s="131">
        <v>21206</v>
      </c>
      <c r="B873" s="192" t="s">
        <v>1474</v>
      </c>
      <c r="C873" s="133">
        <f>C874</f>
        <v>358</v>
      </c>
    </row>
    <row r="874" ht="13.5" spans="1:3">
      <c r="A874" s="131">
        <v>2120601</v>
      </c>
      <c r="B874" s="131" t="s">
        <v>1475</v>
      </c>
      <c r="C874" s="133">
        <v>358</v>
      </c>
    </row>
    <row r="875" ht="13.5" spans="1:3">
      <c r="A875" s="131">
        <v>21299</v>
      </c>
      <c r="B875" s="192" t="s">
        <v>1476</v>
      </c>
      <c r="C875" s="133">
        <f>C876</f>
        <v>0</v>
      </c>
    </row>
    <row r="876" ht="13.5" spans="1:3">
      <c r="A876" s="131">
        <v>2129999</v>
      </c>
      <c r="B876" s="131" t="s">
        <v>1477</v>
      </c>
      <c r="C876" s="133">
        <v>0</v>
      </c>
    </row>
    <row r="877" ht="13.5" spans="1:3">
      <c r="A877" s="131">
        <v>213</v>
      </c>
      <c r="B877" s="192" t="s">
        <v>1478</v>
      </c>
      <c r="C877" s="133">
        <f>SUM(C878,C904,C932,C960,C971,C982,C988,C995,C1002,C1006)</f>
        <v>48510</v>
      </c>
    </row>
    <row r="878" ht="13.5" spans="1:3">
      <c r="A878" s="131">
        <v>21301</v>
      </c>
      <c r="B878" s="192" t="s">
        <v>1479</v>
      </c>
      <c r="C878" s="133">
        <f>SUM(C879:C903)</f>
        <v>11875</v>
      </c>
    </row>
    <row r="879" ht="13.5" spans="1:3">
      <c r="A879" s="131">
        <v>2130101</v>
      </c>
      <c r="B879" s="131" t="s">
        <v>812</v>
      </c>
      <c r="C879" s="133">
        <v>3948</v>
      </c>
    </row>
    <row r="880" ht="13.5" spans="1:3">
      <c r="A880" s="131">
        <v>2130102</v>
      </c>
      <c r="B880" s="131" t="s">
        <v>813</v>
      </c>
      <c r="C880" s="133">
        <v>0</v>
      </c>
    </row>
    <row r="881" ht="13.5" spans="1:3">
      <c r="A881" s="131">
        <v>2130103</v>
      </c>
      <c r="B881" s="131" t="s">
        <v>814</v>
      </c>
      <c r="C881" s="133">
        <v>0</v>
      </c>
    </row>
    <row r="882" ht="13.5" spans="1:3">
      <c r="A882" s="131">
        <v>2130104</v>
      </c>
      <c r="B882" s="131" t="s">
        <v>821</v>
      </c>
      <c r="C882" s="133">
        <v>0</v>
      </c>
    </row>
    <row r="883" ht="13.5" spans="1:3">
      <c r="A883" s="131">
        <v>2130105</v>
      </c>
      <c r="B883" s="131" t="s">
        <v>1480</v>
      </c>
      <c r="C883" s="133">
        <v>0</v>
      </c>
    </row>
    <row r="884" ht="13.5" spans="1:3">
      <c r="A884" s="131">
        <v>2130106</v>
      </c>
      <c r="B884" s="131" t="s">
        <v>1481</v>
      </c>
      <c r="C884" s="133">
        <v>662</v>
      </c>
    </row>
    <row r="885" ht="13.5" spans="1:3">
      <c r="A885" s="131">
        <v>2130108</v>
      </c>
      <c r="B885" s="131" t="s">
        <v>1482</v>
      </c>
      <c r="C885" s="133">
        <v>499</v>
      </c>
    </row>
    <row r="886" ht="13.5" spans="1:3">
      <c r="A886" s="131">
        <v>2130109</v>
      </c>
      <c r="B886" s="131" t="s">
        <v>1483</v>
      </c>
      <c r="C886" s="133">
        <v>100</v>
      </c>
    </row>
    <row r="887" ht="13.5" spans="1:3">
      <c r="A887" s="131">
        <v>2130110</v>
      </c>
      <c r="B887" s="131" t="s">
        <v>1484</v>
      </c>
      <c r="C887" s="133">
        <v>24</v>
      </c>
    </row>
    <row r="888" ht="13.5" spans="1:3">
      <c r="A888" s="131">
        <v>2130111</v>
      </c>
      <c r="B888" s="131" t="s">
        <v>1485</v>
      </c>
      <c r="C888" s="133">
        <v>239</v>
      </c>
    </row>
    <row r="889" ht="13.5" spans="1:3">
      <c r="A889" s="131">
        <v>2130112</v>
      </c>
      <c r="B889" s="131" t="s">
        <v>1486</v>
      </c>
      <c r="C889" s="133">
        <v>0</v>
      </c>
    </row>
    <row r="890" ht="13.5" spans="1:3">
      <c r="A890" s="131">
        <v>2130114</v>
      </c>
      <c r="B890" s="131" t="s">
        <v>1487</v>
      </c>
      <c r="C890" s="133">
        <v>0</v>
      </c>
    </row>
    <row r="891" ht="13.5" spans="1:3">
      <c r="A891" s="131">
        <v>2130119</v>
      </c>
      <c r="B891" s="131" t="s">
        <v>1488</v>
      </c>
      <c r="C891" s="133">
        <v>0</v>
      </c>
    </row>
    <row r="892" ht="13.5" spans="1:3">
      <c r="A892" s="131">
        <v>2130120</v>
      </c>
      <c r="B892" s="131" t="s">
        <v>1489</v>
      </c>
      <c r="C892" s="133">
        <v>0</v>
      </c>
    </row>
    <row r="893" ht="13.5" spans="1:3">
      <c r="A893" s="131">
        <v>2130121</v>
      </c>
      <c r="B893" s="131" t="s">
        <v>1490</v>
      </c>
      <c r="C893" s="133">
        <v>0</v>
      </c>
    </row>
    <row r="894" ht="13.5" spans="1:3">
      <c r="A894" s="131">
        <v>2130122</v>
      </c>
      <c r="B894" s="131" t="s">
        <v>1491</v>
      </c>
      <c r="C894" s="133">
        <v>551</v>
      </c>
    </row>
    <row r="895" ht="13.5" spans="1:3">
      <c r="A895" s="131">
        <v>2130124</v>
      </c>
      <c r="B895" s="131" t="s">
        <v>1492</v>
      </c>
      <c r="C895" s="133">
        <v>677</v>
      </c>
    </row>
    <row r="896" ht="13.5" spans="1:3">
      <c r="A896" s="131">
        <v>2130125</v>
      </c>
      <c r="B896" s="131" t="s">
        <v>1493</v>
      </c>
      <c r="C896" s="133">
        <v>0</v>
      </c>
    </row>
    <row r="897" ht="13.5" spans="1:3">
      <c r="A897" s="131">
        <v>2130126</v>
      </c>
      <c r="B897" s="131" t="s">
        <v>1494</v>
      </c>
      <c r="C897" s="133">
        <v>3123</v>
      </c>
    </row>
    <row r="898" ht="13.5" spans="1:3">
      <c r="A898" s="131">
        <v>2130129</v>
      </c>
      <c r="B898" s="131" t="s">
        <v>1495</v>
      </c>
      <c r="C898" s="133">
        <v>0</v>
      </c>
    </row>
    <row r="899" ht="13.5" spans="1:3">
      <c r="A899" s="131">
        <v>2130135</v>
      </c>
      <c r="B899" s="131" t="s">
        <v>1496</v>
      </c>
      <c r="C899" s="133">
        <v>0</v>
      </c>
    </row>
    <row r="900" ht="13.5" spans="1:3">
      <c r="A900" s="131">
        <v>2130142</v>
      </c>
      <c r="B900" s="131" t="s">
        <v>1497</v>
      </c>
      <c r="C900" s="133">
        <v>0</v>
      </c>
    </row>
    <row r="901" ht="13.5" spans="1:3">
      <c r="A901" s="131">
        <v>2130148</v>
      </c>
      <c r="B901" s="131" t="s">
        <v>1498</v>
      </c>
      <c r="C901" s="133">
        <v>0</v>
      </c>
    </row>
    <row r="902" ht="13.5" spans="1:3">
      <c r="A902" s="131">
        <v>2130152</v>
      </c>
      <c r="B902" s="131" t="s">
        <v>1499</v>
      </c>
      <c r="C902" s="133">
        <v>351</v>
      </c>
    </row>
    <row r="903" ht="13.5" spans="1:3">
      <c r="A903" s="131">
        <v>2130199</v>
      </c>
      <c r="B903" s="131" t="s">
        <v>1500</v>
      </c>
      <c r="C903" s="133">
        <v>1701</v>
      </c>
    </row>
    <row r="904" ht="13.5" spans="1:3">
      <c r="A904" s="131">
        <v>21302</v>
      </c>
      <c r="B904" s="192" t="s">
        <v>1501</v>
      </c>
      <c r="C904" s="133">
        <f>SUM(C905:C931)</f>
        <v>10606</v>
      </c>
    </row>
    <row r="905" ht="13.5" spans="1:3">
      <c r="A905" s="131">
        <v>2130201</v>
      </c>
      <c r="B905" s="131" t="s">
        <v>812</v>
      </c>
      <c r="C905" s="133">
        <v>8363</v>
      </c>
    </row>
    <row r="906" ht="13.5" spans="1:3">
      <c r="A906" s="131">
        <v>2130202</v>
      </c>
      <c r="B906" s="131" t="s">
        <v>813</v>
      </c>
      <c r="C906" s="133">
        <v>0</v>
      </c>
    </row>
    <row r="907" ht="13.5" spans="1:3">
      <c r="A907" s="131">
        <v>2130203</v>
      </c>
      <c r="B907" s="131" t="s">
        <v>814</v>
      </c>
      <c r="C907" s="133">
        <v>0</v>
      </c>
    </row>
    <row r="908" ht="13.5" spans="1:3">
      <c r="A908" s="131">
        <v>2130204</v>
      </c>
      <c r="B908" s="131" t="s">
        <v>1502</v>
      </c>
      <c r="C908" s="133">
        <v>0</v>
      </c>
    </row>
    <row r="909" ht="13.5" spans="1:3">
      <c r="A909" s="131">
        <v>2130205</v>
      </c>
      <c r="B909" s="131" t="s">
        <v>1503</v>
      </c>
      <c r="C909" s="133">
        <v>824</v>
      </c>
    </row>
    <row r="910" ht="13.5" spans="1:3">
      <c r="A910" s="131">
        <v>2130206</v>
      </c>
      <c r="B910" s="131" t="s">
        <v>1504</v>
      </c>
      <c r="C910" s="133">
        <v>0</v>
      </c>
    </row>
    <row r="911" ht="13.5" spans="1:3">
      <c r="A911" s="131">
        <v>2130207</v>
      </c>
      <c r="B911" s="131" t="s">
        <v>1505</v>
      </c>
      <c r="C911" s="133">
        <v>0</v>
      </c>
    </row>
    <row r="912" ht="13.5" spans="1:3">
      <c r="A912" s="131">
        <v>2130208</v>
      </c>
      <c r="B912" s="131" t="s">
        <v>1506</v>
      </c>
      <c r="C912" s="133">
        <v>0</v>
      </c>
    </row>
    <row r="913" ht="13.5" spans="1:3">
      <c r="A913" s="131">
        <v>2130209</v>
      </c>
      <c r="B913" s="131" t="s">
        <v>1507</v>
      </c>
      <c r="C913" s="133">
        <v>167</v>
      </c>
    </row>
    <row r="914" ht="13.5" spans="1:3">
      <c r="A914" s="131">
        <v>2130210</v>
      </c>
      <c r="B914" s="131" t="s">
        <v>1508</v>
      </c>
      <c r="C914" s="133">
        <v>0</v>
      </c>
    </row>
    <row r="915" ht="13.5" spans="1:3">
      <c r="A915" s="131">
        <v>2130211</v>
      </c>
      <c r="B915" s="131" t="s">
        <v>1509</v>
      </c>
      <c r="C915" s="133">
        <v>0</v>
      </c>
    </row>
    <row r="916" ht="13.5" spans="1:3">
      <c r="A916" s="131">
        <v>2130212</v>
      </c>
      <c r="B916" s="131" t="s">
        <v>1510</v>
      </c>
      <c r="C916" s="133">
        <v>0</v>
      </c>
    </row>
    <row r="917" ht="13.5" spans="1:3">
      <c r="A917" s="131">
        <v>2130213</v>
      </c>
      <c r="B917" s="131" t="s">
        <v>1511</v>
      </c>
      <c r="C917" s="133">
        <v>11</v>
      </c>
    </row>
    <row r="918" ht="13.5" spans="1:3">
      <c r="A918" s="131">
        <v>2130216</v>
      </c>
      <c r="B918" s="131" t="s">
        <v>1512</v>
      </c>
      <c r="C918" s="133">
        <v>0</v>
      </c>
    </row>
    <row r="919" ht="13.5" spans="1:3">
      <c r="A919" s="131">
        <v>2130217</v>
      </c>
      <c r="B919" s="131" t="s">
        <v>1513</v>
      </c>
      <c r="C919" s="133">
        <v>0</v>
      </c>
    </row>
    <row r="920" ht="13.5" spans="1:3">
      <c r="A920" s="131">
        <v>2130218</v>
      </c>
      <c r="B920" s="131" t="s">
        <v>1514</v>
      </c>
      <c r="C920" s="133">
        <v>0</v>
      </c>
    </row>
    <row r="921" ht="13.5" spans="1:3">
      <c r="A921" s="131">
        <v>2130219</v>
      </c>
      <c r="B921" s="131" t="s">
        <v>1515</v>
      </c>
      <c r="C921" s="133">
        <v>0</v>
      </c>
    </row>
    <row r="922" ht="13.5" spans="1:3">
      <c r="A922" s="131">
        <v>2130220</v>
      </c>
      <c r="B922" s="131" t="s">
        <v>1516</v>
      </c>
      <c r="C922" s="133">
        <v>0</v>
      </c>
    </row>
    <row r="923" ht="13.5" spans="1:3">
      <c r="A923" s="131">
        <v>2130221</v>
      </c>
      <c r="B923" s="131" t="s">
        <v>1517</v>
      </c>
      <c r="C923" s="133">
        <v>0</v>
      </c>
    </row>
    <row r="924" ht="13.5" spans="1:3">
      <c r="A924" s="131">
        <v>2130223</v>
      </c>
      <c r="B924" s="131" t="s">
        <v>1518</v>
      </c>
      <c r="C924" s="133">
        <v>0</v>
      </c>
    </row>
    <row r="925" ht="13.5" spans="1:3">
      <c r="A925" s="131">
        <v>2130224</v>
      </c>
      <c r="B925" s="131" t="s">
        <v>1519</v>
      </c>
      <c r="C925" s="133">
        <v>0</v>
      </c>
    </row>
    <row r="926" ht="13.5" spans="1:3">
      <c r="A926" s="131">
        <v>2130225</v>
      </c>
      <c r="B926" s="131" t="s">
        <v>1520</v>
      </c>
      <c r="C926" s="133">
        <v>0</v>
      </c>
    </row>
    <row r="927" ht="13.5" spans="1:3">
      <c r="A927" s="131">
        <v>2130226</v>
      </c>
      <c r="B927" s="131" t="s">
        <v>1521</v>
      </c>
      <c r="C927" s="133">
        <v>0</v>
      </c>
    </row>
    <row r="928" ht="13.5" spans="1:3">
      <c r="A928" s="131">
        <v>2130227</v>
      </c>
      <c r="B928" s="131" t="s">
        <v>1522</v>
      </c>
      <c r="C928" s="133">
        <v>0</v>
      </c>
    </row>
    <row r="929" ht="13.5" spans="1:3">
      <c r="A929" s="131">
        <v>2130232</v>
      </c>
      <c r="B929" s="131" t="s">
        <v>1523</v>
      </c>
      <c r="C929" s="133">
        <v>0</v>
      </c>
    </row>
    <row r="930" ht="13.5" spans="1:3">
      <c r="A930" s="131">
        <v>2130234</v>
      </c>
      <c r="B930" s="131" t="s">
        <v>1524</v>
      </c>
      <c r="C930" s="133">
        <v>182</v>
      </c>
    </row>
    <row r="931" ht="13.5" spans="1:3">
      <c r="A931" s="131">
        <v>2130299</v>
      </c>
      <c r="B931" s="131" t="s">
        <v>1525</v>
      </c>
      <c r="C931" s="133">
        <v>1059</v>
      </c>
    </row>
    <row r="932" ht="13.5" spans="1:3">
      <c r="A932" s="131">
        <v>21303</v>
      </c>
      <c r="B932" s="192" t="s">
        <v>1526</v>
      </c>
      <c r="C932" s="133">
        <f>SUM(C933:C959)</f>
        <v>13986</v>
      </c>
    </row>
    <row r="933" ht="13.5" spans="1:3">
      <c r="A933" s="131">
        <v>2130301</v>
      </c>
      <c r="B933" s="131" t="s">
        <v>812</v>
      </c>
      <c r="C933" s="133">
        <v>2646</v>
      </c>
    </row>
    <row r="934" ht="13.5" spans="1:3">
      <c r="A934" s="131">
        <v>2130302</v>
      </c>
      <c r="B934" s="131" t="s">
        <v>813</v>
      </c>
      <c r="C934" s="133">
        <v>0</v>
      </c>
    </row>
    <row r="935" ht="13.5" spans="1:3">
      <c r="A935" s="131">
        <v>2130303</v>
      </c>
      <c r="B935" s="131" t="s">
        <v>814</v>
      </c>
      <c r="C935" s="133">
        <v>0</v>
      </c>
    </row>
    <row r="936" ht="13.5" spans="1:3">
      <c r="A936" s="131">
        <v>2130304</v>
      </c>
      <c r="B936" s="131" t="s">
        <v>1527</v>
      </c>
      <c r="C936" s="133">
        <v>17</v>
      </c>
    </row>
    <row r="937" ht="13.5" spans="1:3">
      <c r="A937" s="131">
        <v>2130305</v>
      </c>
      <c r="B937" s="131" t="s">
        <v>1528</v>
      </c>
      <c r="C937" s="133">
        <v>3270</v>
      </c>
    </row>
    <row r="938" ht="13.5" spans="1:3">
      <c r="A938" s="131">
        <v>2130306</v>
      </c>
      <c r="B938" s="131" t="s">
        <v>1529</v>
      </c>
      <c r="C938" s="133">
        <v>1297</v>
      </c>
    </row>
    <row r="939" ht="13.5" spans="1:3">
      <c r="A939" s="131">
        <v>2130307</v>
      </c>
      <c r="B939" s="131" t="s">
        <v>1530</v>
      </c>
      <c r="C939" s="133">
        <v>80</v>
      </c>
    </row>
    <row r="940" ht="13.5" spans="1:3">
      <c r="A940" s="131">
        <v>2130308</v>
      </c>
      <c r="B940" s="131" t="s">
        <v>1531</v>
      </c>
      <c r="C940" s="133">
        <v>0</v>
      </c>
    </row>
    <row r="941" ht="13.5" spans="1:3">
      <c r="A941" s="131">
        <v>2130309</v>
      </c>
      <c r="B941" s="131" t="s">
        <v>1532</v>
      </c>
      <c r="C941" s="133">
        <v>0</v>
      </c>
    </row>
    <row r="942" ht="13.5" spans="1:3">
      <c r="A942" s="131">
        <v>2130310</v>
      </c>
      <c r="B942" s="131" t="s">
        <v>1533</v>
      </c>
      <c r="C942" s="133">
        <v>100</v>
      </c>
    </row>
    <row r="943" ht="13.5" spans="1:3">
      <c r="A943" s="131">
        <v>2130311</v>
      </c>
      <c r="B943" s="131" t="s">
        <v>1534</v>
      </c>
      <c r="C943" s="133">
        <v>98</v>
      </c>
    </row>
    <row r="944" ht="13.5" spans="1:3">
      <c r="A944" s="131">
        <v>2130312</v>
      </c>
      <c r="B944" s="131" t="s">
        <v>1535</v>
      </c>
      <c r="C944" s="133">
        <v>0</v>
      </c>
    </row>
    <row r="945" ht="13.5" spans="1:3">
      <c r="A945" s="131">
        <v>2130313</v>
      </c>
      <c r="B945" s="131" t="s">
        <v>1536</v>
      </c>
      <c r="C945" s="133">
        <v>0</v>
      </c>
    </row>
    <row r="946" ht="13.5" spans="1:3">
      <c r="A946" s="131">
        <v>2130314</v>
      </c>
      <c r="B946" s="131" t="s">
        <v>1537</v>
      </c>
      <c r="C946" s="133">
        <v>126</v>
      </c>
    </row>
    <row r="947" ht="13.5" spans="1:3">
      <c r="A947" s="131">
        <v>2130315</v>
      </c>
      <c r="B947" s="131" t="s">
        <v>1538</v>
      </c>
      <c r="C947" s="133">
        <v>100</v>
      </c>
    </row>
    <row r="948" ht="13.5" spans="1:3">
      <c r="A948" s="131">
        <v>2130316</v>
      </c>
      <c r="B948" s="131" t="s">
        <v>1539</v>
      </c>
      <c r="C948" s="133">
        <v>0</v>
      </c>
    </row>
    <row r="949" ht="13.5" spans="1:3">
      <c r="A949" s="131">
        <v>2130317</v>
      </c>
      <c r="B949" s="131" t="s">
        <v>1540</v>
      </c>
      <c r="C949" s="133">
        <v>0</v>
      </c>
    </row>
    <row r="950" ht="13.5" spans="1:3">
      <c r="A950" s="131">
        <v>2130318</v>
      </c>
      <c r="B950" s="131" t="s">
        <v>1541</v>
      </c>
      <c r="C950" s="133">
        <v>0</v>
      </c>
    </row>
    <row r="951" ht="13.5" spans="1:3">
      <c r="A951" s="131">
        <v>2130319</v>
      </c>
      <c r="B951" s="131" t="s">
        <v>1542</v>
      </c>
      <c r="C951" s="133">
        <v>252</v>
      </c>
    </row>
    <row r="952" ht="13.5" spans="1:3">
      <c r="A952" s="131">
        <v>2130321</v>
      </c>
      <c r="B952" s="131" t="s">
        <v>1543</v>
      </c>
      <c r="C952" s="133">
        <v>64</v>
      </c>
    </row>
    <row r="953" ht="13.5" spans="1:3">
      <c r="A953" s="131">
        <v>2130322</v>
      </c>
      <c r="B953" s="131" t="s">
        <v>1544</v>
      </c>
      <c r="C953" s="133">
        <v>0</v>
      </c>
    </row>
    <row r="954" ht="13.5" spans="1:3">
      <c r="A954" s="131">
        <v>2130331</v>
      </c>
      <c r="B954" s="131" t="s">
        <v>1545</v>
      </c>
      <c r="C954" s="133">
        <v>0</v>
      </c>
    </row>
    <row r="955" ht="13.5" spans="1:3">
      <c r="A955" s="131">
        <v>2130332</v>
      </c>
      <c r="B955" s="131" t="s">
        <v>1546</v>
      </c>
      <c r="C955" s="133">
        <v>0</v>
      </c>
    </row>
    <row r="956" ht="13.5" spans="1:3">
      <c r="A956" s="131">
        <v>2130333</v>
      </c>
      <c r="B956" s="131" t="s">
        <v>1518</v>
      </c>
      <c r="C956" s="133">
        <v>0</v>
      </c>
    </row>
    <row r="957" ht="13.5" spans="1:3">
      <c r="A957" s="131">
        <v>2130334</v>
      </c>
      <c r="B957" s="131" t="s">
        <v>1547</v>
      </c>
      <c r="C957" s="133">
        <v>0</v>
      </c>
    </row>
    <row r="958" ht="13.5" spans="1:3">
      <c r="A958" s="131">
        <v>2130335</v>
      </c>
      <c r="B958" s="131" t="s">
        <v>1548</v>
      </c>
      <c r="C958" s="133">
        <v>0</v>
      </c>
    </row>
    <row r="959" ht="13.5" spans="1:3">
      <c r="A959" s="131">
        <v>2130399</v>
      </c>
      <c r="B959" s="131" t="s">
        <v>1549</v>
      </c>
      <c r="C959" s="133">
        <v>5936</v>
      </c>
    </row>
    <row r="960" ht="13.5" spans="1:3">
      <c r="A960" s="131">
        <v>21304</v>
      </c>
      <c r="B960" s="192" t="s">
        <v>1550</v>
      </c>
      <c r="C960" s="133">
        <f>SUM(C961:C970)</f>
        <v>0</v>
      </c>
    </row>
    <row r="961" ht="13.5" spans="1:3">
      <c r="A961" s="131">
        <v>2130401</v>
      </c>
      <c r="B961" s="131" t="s">
        <v>812</v>
      </c>
      <c r="C961" s="133">
        <v>0</v>
      </c>
    </row>
    <row r="962" ht="13.5" spans="1:3">
      <c r="A962" s="131">
        <v>2130402</v>
      </c>
      <c r="B962" s="131" t="s">
        <v>813</v>
      </c>
      <c r="C962" s="133">
        <v>0</v>
      </c>
    </row>
    <row r="963" ht="13.5" spans="1:3">
      <c r="A963" s="131">
        <v>2130403</v>
      </c>
      <c r="B963" s="131" t="s">
        <v>814</v>
      </c>
      <c r="C963" s="133">
        <v>0</v>
      </c>
    </row>
    <row r="964" ht="13.5" spans="1:3">
      <c r="A964" s="131">
        <v>2130404</v>
      </c>
      <c r="B964" s="131" t="s">
        <v>1551</v>
      </c>
      <c r="C964" s="133">
        <v>0</v>
      </c>
    </row>
    <row r="965" ht="13.5" spans="1:3">
      <c r="A965" s="131">
        <v>2130405</v>
      </c>
      <c r="B965" s="131" t="s">
        <v>1552</v>
      </c>
      <c r="C965" s="133">
        <v>0</v>
      </c>
    </row>
    <row r="966" ht="13.5" spans="1:3">
      <c r="A966" s="131">
        <v>2130406</v>
      </c>
      <c r="B966" s="131" t="s">
        <v>1553</v>
      </c>
      <c r="C966" s="133">
        <v>0</v>
      </c>
    </row>
    <row r="967" ht="13.5" spans="1:3">
      <c r="A967" s="131">
        <v>2130407</v>
      </c>
      <c r="B967" s="131" t="s">
        <v>1554</v>
      </c>
      <c r="C967" s="133">
        <v>0</v>
      </c>
    </row>
    <row r="968" ht="13.5" spans="1:3">
      <c r="A968" s="131">
        <v>2130408</v>
      </c>
      <c r="B968" s="131" t="s">
        <v>1555</v>
      </c>
      <c r="C968" s="133">
        <v>0</v>
      </c>
    </row>
    <row r="969" ht="13.5" spans="1:3">
      <c r="A969" s="131">
        <v>2130409</v>
      </c>
      <c r="B969" s="131" t="s">
        <v>1556</v>
      </c>
      <c r="C969" s="133">
        <v>0</v>
      </c>
    </row>
    <row r="970" ht="13.5" spans="1:3">
      <c r="A970" s="131">
        <v>2130499</v>
      </c>
      <c r="B970" s="131" t="s">
        <v>1557</v>
      </c>
      <c r="C970" s="133">
        <v>0</v>
      </c>
    </row>
    <row r="971" ht="13.5" spans="1:3">
      <c r="A971" s="131">
        <v>21305</v>
      </c>
      <c r="B971" s="192" t="s">
        <v>1558</v>
      </c>
      <c r="C971" s="133">
        <f>SUM(C972:C981)</f>
        <v>240</v>
      </c>
    </row>
    <row r="972" ht="13.5" spans="1:3">
      <c r="A972" s="131">
        <v>2130501</v>
      </c>
      <c r="B972" s="131" t="s">
        <v>812</v>
      </c>
      <c r="C972" s="133">
        <v>0</v>
      </c>
    </row>
    <row r="973" ht="13.5" spans="1:3">
      <c r="A973" s="131">
        <v>2130502</v>
      </c>
      <c r="B973" s="131" t="s">
        <v>813</v>
      </c>
      <c r="C973" s="133">
        <v>0</v>
      </c>
    </row>
    <row r="974" ht="13.5" spans="1:3">
      <c r="A974" s="131">
        <v>2130503</v>
      </c>
      <c r="B974" s="131" t="s">
        <v>814</v>
      </c>
      <c r="C974" s="133">
        <v>0</v>
      </c>
    </row>
    <row r="975" ht="13.5" spans="1:3">
      <c r="A975" s="131">
        <v>2130504</v>
      </c>
      <c r="B975" s="131" t="s">
        <v>1559</v>
      </c>
      <c r="C975" s="133">
        <v>0</v>
      </c>
    </row>
    <row r="976" ht="13.5" spans="1:3">
      <c r="A976" s="131">
        <v>2130505</v>
      </c>
      <c r="B976" s="131" t="s">
        <v>1560</v>
      </c>
      <c r="C976" s="133">
        <v>0</v>
      </c>
    </row>
    <row r="977" ht="13.5" spans="1:3">
      <c r="A977" s="131">
        <v>2130506</v>
      </c>
      <c r="B977" s="131" t="s">
        <v>1561</v>
      </c>
      <c r="C977" s="133">
        <v>0</v>
      </c>
    </row>
    <row r="978" ht="13.5" spans="1:3">
      <c r="A978" s="131">
        <v>2130507</v>
      </c>
      <c r="B978" s="131" t="s">
        <v>1562</v>
      </c>
      <c r="C978" s="133">
        <v>0</v>
      </c>
    </row>
    <row r="979" ht="13.5" spans="1:3">
      <c r="A979" s="131">
        <v>2130508</v>
      </c>
      <c r="B979" s="131" t="s">
        <v>1563</v>
      </c>
      <c r="C979" s="133">
        <v>0</v>
      </c>
    </row>
    <row r="980" ht="13.5" spans="1:3">
      <c r="A980" s="131">
        <v>2130550</v>
      </c>
      <c r="B980" s="131" t="s">
        <v>1564</v>
      </c>
      <c r="C980" s="133">
        <v>0</v>
      </c>
    </row>
    <row r="981" ht="13.5" spans="1:3">
      <c r="A981" s="131">
        <v>2130599</v>
      </c>
      <c r="B981" s="131" t="s">
        <v>1565</v>
      </c>
      <c r="C981" s="133">
        <v>240</v>
      </c>
    </row>
    <row r="982" ht="13.5" spans="1:3">
      <c r="A982" s="131">
        <v>21306</v>
      </c>
      <c r="B982" s="192" t="s">
        <v>1566</v>
      </c>
      <c r="C982" s="133">
        <f>SUM(C983:C987)</f>
        <v>604</v>
      </c>
    </row>
    <row r="983" ht="13.5" spans="1:3">
      <c r="A983" s="131">
        <v>2130601</v>
      </c>
      <c r="B983" s="131" t="s">
        <v>1145</v>
      </c>
      <c r="C983" s="133">
        <v>0</v>
      </c>
    </row>
    <row r="984" ht="13.5" spans="1:3">
      <c r="A984" s="131">
        <v>2130602</v>
      </c>
      <c r="B984" s="131" t="s">
        <v>1567</v>
      </c>
      <c r="C984" s="133">
        <v>430</v>
      </c>
    </row>
    <row r="985" ht="13.5" spans="1:3">
      <c r="A985" s="131">
        <v>2130603</v>
      </c>
      <c r="B985" s="131" t="s">
        <v>1568</v>
      </c>
      <c r="C985" s="133">
        <v>53</v>
      </c>
    </row>
    <row r="986" ht="13.5" spans="1:3">
      <c r="A986" s="131">
        <v>2130604</v>
      </c>
      <c r="B986" s="131" t="s">
        <v>1569</v>
      </c>
      <c r="C986" s="133">
        <v>0</v>
      </c>
    </row>
    <row r="987" ht="13.5" spans="1:3">
      <c r="A987" s="131">
        <v>2130699</v>
      </c>
      <c r="B987" s="131" t="s">
        <v>1570</v>
      </c>
      <c r="C987" s="133">
        <v>121</v>
      </c>
    </row>
    <row r="988" ht="13.5" spans="1:3">
      <c r="A988" s="131">
        <v>21307</v>
      </c>
      <c r="B988" s="192" t="s">
        <v>1571</v>
      </c>
      <c r="C988" s="133">
        <f>SUM(C989:C994)</f>
        <v>5241</v>
      </c>
    </row>
    <row r="989" ht="13.5" spans="1:3">
      <c r="A989" s="131">
        <v>2130701</v>
      </c>
      <c r="B989" s="131" t="s">
        <v>1572</v>
      </c>
      <c r="C989" s="133">
        <v>3160</v>
      </c>
    </row>
    <row r="990" ht="13.5" spans="1:3">
      <c r="A990" s="131">
        <v>2130704</v>
      </c>
      <c r="B990" s="131" t="s">
        <v>1573</v>
      </c>
      <c r="C990" s="133">
        <v>0</v>
      </c>
    </row>
    <row r="991" ht="13.5" spans="1:3">
      <c r="A991" s="131">
        <v>2130705</v>
      </c>
      <c r="B991" s="131" t="s">
        <v>1574</v>
      </c>
      <c r="C991" s="133">
        <v>0</v>
      </c>
    </row>
    <row r="992" ht="13.5" spans="1:3">
      <c r="A992" s="131">
        <v>2130706</v>
      </c>
      <c r="B992" s="131" t="s">
        <v>1575</v>
      </c>
      <c r="C992" s="133">
        <v>300</v>
      </c>
    </row>
    <row r="993" ht="13.5" spans="1:3">
      <c r="A993" s="131">
        <v>2130707</v>
      </c>
      <c r="B993" s="131" t="s">
        <v>1576</v>
      </c>
      <c r="C993" s="133">
        <v>1781</v>
      </c>
    </row>
    <row r="994" ht="13.5" spans="1:3">
      <c r="A994" s="131">
        <v>2130799</v>
      </c>
      <c r="B994" s="131" t="s">
        <v>1577</v>
      </c>
      <c r="C994" s="133">
        <v>0</v>
      </c>
    </row>
    <row r="995" ht="13.5" spans="1:3">
      <c r="A995" s="131">
        <v>21308</v>
      </c>
      <c r="B995" s="192" t="s">
        <v>1578</v>
      </c>
      <c r="C995" s="133">
        <f>SUM(C996:C1001)</f>
        <v>5458</v>
      </c>
    </row>
    <row r="996" ht="13.5" spans="1:3">
      <c r="A996" s="131">
        <v>2130801</v>
      </c>
      <c r="B996" s="131" t="s">
        <v>1579</v>
      </c>
      <c r="C996" s="133">
        <v>0</v>
      </c>
    </row>
    <row r="997" ht="13.5" spans="1:3">
      <c r="A997" s="131">
        <v>2130802</v>
      </c>
      <c r="B997" s="131" t="s">
        <v>1580</v>
      </c>
      <c r="C997" s="133">
        <v>0</v>
      </c>
    </row>
    <row r="998" ht="13.5" spans="1:3">
      <c r="A998" s="131">
        <v>2130803</v>
      </c>
      <c r="B998" s="131" t="s">
        <v>1581</v>
      </c>
      <c r="C998" s="133">
        <v>2186</v>
      </c>
    </row>
    <row r="999" ht="13.5" spans="1:3">
      <c r="A999" s="131">
        <v>2130804</v>
      </c>
      <c r="B999" s="131" t="s">
        <v>1582</v>
      </c>
      <c r="C999" s="133">
        <v>272</v>
      </c>
    </row>
    <row r="1000" ht="13.5" spans="1:3">
      <c r="A1000" s="131">
        <v>2130805</v>
      </c>
      <c r="B1000" s="131" t="s">
        <v>1583</v>
      </c>
      <c r="C1000" s="133">
        <v>0</v>
      </c>
    </row>
    <row r="1001" ht="13.5" spans="1:3">
      <c r="A1001" s="131">
        <v>2130899</v>
      </c>
      <c r="B1001" s="131" t="s">
        <v>1584</v>
      </c>
      <c r="C1001" s="133">
        <v>3000</v>
      </c>
    </row>
    <row r="1002" ht="13.5" spans="1:3">
      <c r="A1002" s="131">
        <v>21309</v>
      </c>
      <c r="B1002" s="192" t="s">
        <v>1585</v>
      </c>
      <c r="C1002" s="133">
        <f>SUM(C1003:C1005)</f>
        <v>0</v>
      </c>
    </row>
    <row r="1003" ht="13.5" spans="1:3">
      <c r="A1003" s="131">
        <v>2130901</v>
      </c>
      <c r="B1003" s="131" t="s">
        <v>1586</v>
      </c>
      <c r="C1003" s="133">
        <v>0</v>
      </c>
    </row>
    <row r="1004" ht="13.5" spans="1:3">
      <c r="A1004" s="131">
        <v>2130902</v>
      </c>
      <c r="B1004" s="131" t="s">
        <v>1587</v>
      </c>
      <c r="C1004" s="133">
        <v>0</v>
      </c>
    </row>
    <row r="1005" ht="13.5" spans="1:3">
      <c r="A1005" s="131">
        <v>2130999</v>
      </c>
      <c r="B1005" s="131" t="s">
        <v>1588</v>
      </c>
      <c r="C1005" s="133">
        <v>0</v>
      </c>
    </row>
    <row r="1006" ht="13.5" spans="1:3">
      <c r="A1006" s="131">
        <v>21399</v>
      </c>
      <c r="B1006" s="192" t="s">
        <v>1589</v>
      </c>
      <c r="C1006" s="133">
        <f>C1007+C1008</f>
        <v>500</v>
      </c>
    </row>
    <row r="1007" ht="13.5" spans="1:3">
      <c r="A1007" s="131">
        <v>2139901</v>
      </c>
      <c r="B1007" s="131" t="s">
        <v>1590</v>
      </c>
      <c r="C1007" s="133">
        <v>0</v>
      </c>
    </row>
    <row r="1008" ht="13.5" spans="1:3">
      <c r="A1008" s="131">
        <v>2139999</v>
      </c>
      <c r="B1008" s="131" t="s">
        <v>1591</v>
      </c>
      <c r="C1008" s="133">
        <v>500</v>
      </c>
    </row>
    <row r="1009" ht="13.5" spans="1:3">
      <c r="A1009" s="131">
        <v>214</v>
      </c>
      <c r="B1009" s="192" t="s">
        <v>1592</v>
      </c>
      <c r="C1009" s="133">
        <f>SUM(C1010,C1040,C1050,C1060,C1065,C1072,C1077)</f>
        <v>29631</v>
      </c>
    </row>
    <row r="1010" ht="13.5" spans="1:3">
      <c r="A1010" s="131">
        <v>21401</v>
      </c>
      <c r="B1010" s="192" t="s">
        <v>1593</v>
      </c>
      <c r="C1010" s="133">
        <f>SUM(C1011:C1039)</f>
        <v>28012</v>
      </c>
    </row>
    <row r="1011" ht="13.5" spans="1:3">
      <c r="A1011" s="131">
        <v>2140101</v>
      </c>
      <c r="B1011" s="131" t="s">
        <v>812</v>
      </c>
      <c r="C1011" s="133">
        <v>2655</v>
      </c>
    </row>
    <row r="1012" ht="13.5" spans="1:3">
      <c r="A1012" s="131">
        <v>2140102</v>
      </c>
      <c r="B1012" s="131" t="s">
        <v>813</v>
      </c>
      <c r="C1012" s="133">
        <v>0</v>
      </c>
    </row>
    <row r="1013" ht="13.5" spans="1:3">
      <c r="A1013" s="131">
        <v>2140103</v>
      </c>
      <c r="B1013" s="131" t="s">
        <v>814</v>
      </c>
      <c r="C1013" s="133">
        <v>0</v>
      </c>
    </row>
    <row r="1014" ht="13.5" spans="1:3">
      <c r="A1014" s="131">
        <v>2140104</v>
      </c>
      <c r="B1014" s="131" t="s">
        <v>1594</v>
      </c>
      <c r="C1014" s="133">
        <v>0</v>
      </c>
    </row>
    <row r="1015" ht="13.5" spans="1:3">
      <c r="A1015" s="131">
        <v>2140105</v>
      </c>
      <c r="B1015" s="131" t="s">
        <v>1595</v>
      </c>
      <c r="C1015" s="133">
        <v>3383</v>
      </c>
    </row>
    <row r="1016" ht="13.5" spans="1:3">
      <c r="A1016" s="131">
        <v>2140106</v>
      </c>
      <c r="B1016" s="131" t="s">
        <v>1596</v>
      </c>
      <c r="C1016" s="133">
        <v>3649</v>
      </c>
    </row>
    <row r="1017" ht="13.5" spans="1:3">
      <c r="A1017" s="131">
        <v>2140107</v>
      </c>
      <c r="B1017" s="131" t="s">
        <v>1597</v>
      </c>
      <c r="C1017" s="133">
        <v>0</v>
      </c>
    </row>
    <row r="1018" ht="13.5" spans="1:3">
      <c r="A1018" s="131">
        <v>2140108</v>
      </c>
      <c r="B1018" s="131" t="s">
        <v>1598</v>
      </c>
      <c r="C1018" s="133">
        <v>0</v>
      </c>
    </row>
    <row r="1019" ht="13.5" spans="1:3">
      <c r="A1019" s="131">
        <v>2140109</v>
      </c>
      <c r="B1019" s="131" t="s">
        <v>1599</v>
      </c>
      <c r="C1019" s="133">
        <v>0</v>
      </c>
    </row>
    <row r="1020" ht="13.5" spans="1:3">
      <c r="A1020" s="131">
        <v>2140110</v>
      </c>
      <c r="B1020" s="131" t="s">
        <v>1600</v>
      </c>
      <c r="C1020" s="133">
        <v>0</v>
      </c>
    </row>
    <row r="1021" ht="13.5" spans="1:3">
      <c r="A1021" s="131">
        <v>2140111</v>
      </c>
      <c r="B1021" s="131" t="s">
        <v>1601</v>
      </c>
      <c r="C1021" s="133">
        <v>0</v>
      </c>
    </row>
    <row r="1022" ht="13.5" spans="1:3">
      <c r="A1022" s="131">
        <v>2140112</v>
      </c>
      <c r="B1022" s="131" t="s">
        <v>1602</v>
      </c>
      <c r="C1022" s="133">
        <v>0</v>
      </c>
    </row>
    <row r="1023" ht="13.5" spans="1:3">
      <c r="A1023" s="131">
        <v>2140113</v>
      </c>
      <c r="B1023" s="131" t="s">
        <v>1603</v>
      </c>
      <c r="C1023" s="133">
        <v>620</v>
      </c>
    </row>
    <row r="1024" ht="13.5" spans="1:3">
      <c r="A1024" s="131">
        <v>2140114</v>
      </c>
      <c r="B1024" s="131" t="s">
        <v>1604</v>
      </c>
      <c r="C1024" s="133">
        <v>0</v>
      </c>
    </row>
    <row r="1025" ht="13.5" spans="1:3">
      <c r="A1025" s="131">
        <v>2140122</v>
      </c>
      <c r="B1025" s="131" t="s">
        <v>1605</v>
      </c>
      <c r="C1025" s="133">
        <v>0</v>
      </c>
    </row>
    <row r="1026" ht="13.5" spans="1:3">
      <c r="A1026" s="131">
        <v>2140123</v>
      </c>
      <c r="B1026" s="131" t="s">
        <v>1606</v>
      </c>
      <c r="C1026" s="133">
        <v>0</v>
      </c>
    </row>
    <row r="1027" ht="13.5" spans="1:3">
      <c r="A1027" s="131">
        <v>2140124</v>
      </c>
      <c r="B1027" s="131" t="s">
        <v>1607</v>
      </c>
      <c r="C1027" s="133">
        <v>0</v>
      </c>
    </row>
    <row r="1028" ht="13.5" spans="1:3">
      <c r="A1028" s="131">
        <v>2140125</v>
      </c>
      <c r="B1028" s="131" t="s">
        <v>1608</v>
      </c>
      <c r="C1028" s="133">
        <v>0</v>
      </c>
    </row>
    <row r="1029" ht="13.5" spans="1:3">
      <c r="A1029" s="131">
        <v>2140126</v>
      </c>
      <c r="B1029" s="131" t="s">
        <v>1609</v>
      </c>
      <c r="C1029" s="133">
        <v>0</v>
      </c>
    </row>
    <row r="1030" ht="13.5" spans="1:3">
      <c r="A1030" s="131">
        <v>2140127</v>
      </c>
      <c r="B1030" s="131" t="s">
        <v>1610</v>
      </c>
      <c r="C1030" s="133">
        <v>0</v>
      </c>
    </row>
    <row r="1031" ht="13.5" spans="1:3">
      <c r="A1031" s="131">
        <v>2140128</v>
      </c>
      <c r="B1031" s="131" t="s">
        <v>1611</v>
      </c>
      <c r="C1031" s="133">
        <v>0</v>
      </c>
    </row>
    <row r="1032" ht="13.5" spans="1:3">
      <c r="A1032" s="131">
        <v>2140129</v>
      </c>
      <c r="B1032" s="131" t="s">
        <v>1612</v>
      </c>
      <c r="C1032" s="133">
        <v>0</v>
      </c>
    </row>
    <row r="1033" ht="13.5" spans="1:3">
      <c r="A1033" s="131">
        <v>2140130</v>
      </c>
      <c r="B1033" s="131" t="s">
        <v>1613</v>
      </c>
      <c r="C1033" s="133">
        <v>0</v>
      </c>
    </row>
    <row r="1034" ht="13.5" spans="1:3">
      <c r="A1034" s="131">
        <v>2140131</v>
      </c>
      <c r="B1034" s="131" t="s">
        <v>1614</v>
      </c>
      <c r="C1034" s="133">
        <v>0</v>
      </c>
    </row>
    <row r="1035" ht="13.5" spans="1:3">
      <c r="A1035" s="131">
        <v>2140133</v>
      </c>
      <c r="B1035" s="131" t="s">
        <v>1615</v>
      </c>
      <c r="C1035" s="133">
        <v>0</v>
      </c>
    </row>
    <row r="1036" ht="13.5" spans="1:3">
      <c r="A1036" s="131">
        <v>2140136</v>
      </c>
      <c r="B1036" s="131" t="s">
        <v>1616</v>
      </c>
      <c r="C1036" s="133">
        <v>0</v>
      </c>
    </row>
    <row r="1037" ht="13.5" spans="1:3">
      <c r="A1037" s="131">
        <v>2140138</v>
      </c>
      <c r="B1037" s="131" t="s">
        <v>1617</v>
      </c>
      <c r="C1037" s="133">
        <v>0</v>
      </c>
    </row>
    <row r="1038" ht="13.5" spans="1:3">
      <c r="A1038" s="131">
        <v>2140139</v>
      </c>
      <c r="B1038" s="131" t="s">
        <v>1618</v>
      </c>
      <c r="C1038" s="133">
        <v>0</v>
      </c>
    </row>
    <row r="1039" ht="13.5" spans="1:3">
      <c r="A1039" s="131">
        <v>2140199</v>
      </c>
      <c r="B1039" s="131" t="s">
        <v>1619</v>
      </c>
      <c r="C1039" s="133">
        <v>17705</v>
      </c>
    </row>
    <row r="1040" ht="13.5" spans="1:3">
      <c r="A1040" s="131">
        <v>21402</v>
      </c>
      <c r="B1040" s="192" t="s">
        <v>1620</v>
      </c>
      <c r="C1040" s="133">
        <f>SUM(C1041:C1049)</f>
        <v>0</v>
      </c>
    </row>
    <row r="1041" ht="13.5" spans="1:3">
      <c r="A1041" s="131">
        <v>2140201</v>
      </c>
      <c r="B1041" s="131" t="s">
        <v>812</v>
      </c>
      <c r="C1041" s="133">
        <v>0</v>
      </c>
    </row>
    <row r="1042" ht="13.5" spans="1:3">
      <c r="A1042" s="131">
        <v>2140202</v>
      </c>
      <c r="B1042" s="131" t="s">
        <v>813</v>
      </c>
      <c r="C1042" s="133">
        <v>0</v>
      </c>
    </row>
    <row r="1043" ht="13.5" spans="1:3">
      <c r="A1043" s="131">
        <v>2140203</v>
      </c>
      <c r="B1043" s="131" t="s">
        <v>814</v>
      </c>
      <c r="C1043" s="133">
        <v>0</v>
      </c>
    </row>
    <row r="1044" ht="13.5" spans="1:3">
      <c r="A1044" s="131">
        <v>2140204</v>
      </c>
      <c r="B1044" s="131" t="s">
        <v>1621</v>
      </c>
      <c r="C1044" s="133">
        <v>0</v>
      </c>
    </row>
    <row r="1045" ht="13.5" spans="1:3">
      <c r="A1045" s="131">
        <v>2140205</v>
      </c>
      <c r="B1045" s="131" t="s">
        <v>1622</v>
      </c>
      <c r="C1045" s="133">
        <v>0</v>
      </c>
    </row>
    <row r="1046" ht="13.5" spans="1:3">
      <c r="A1046" s="131">
        <v>2140206</v>
      </c>
      <c r="B1046" s="131" t="s">
        <v>1623</v>
      </c>
      <c r="C1046" s="133">
        <v>0</v>
      </c>
    </row>
    <row r="1047" ht="13.5" spans="1:3">
      <c r="A1047" s="131">
        <v>2140207</v>
      </c>
      <c r="B1047" s="131" t="s">
        <v>1624</v>
      </c>
      <c r="C1047" s="133">
        <v>0</v>
      </c>
    </row>
    <row r="1048" ht="13.5" spans="1:3">
      <c r="A1048" s="131">
        <v>2140208</v>
      </c>
      <c r="B1048" s="131" t="s">
        <v>1625</v>
      </c>
      <c r="C1048" s="133">
        <v>0</v>
      </c>
    </row>
    <row r="1049" ht="13.5" spans="1:3">
      <c r="A1049" s="131">
        <v>2140299</v>
      </c>
      <c r="B1049" s="131" t="s">
        <v>1626</v>
      </c>
      <c r="C1049" s="133">
        <v>0</v>
      </c>
    </row>
    <row r="1050" ht="13.5" spans="1:3">
      <c r="A1050" s="131">
        <v>21403</v>
      </c>
      <c r="B1050" s="192" t="s">
        <v>1627</v>
      </c>
      <c r="C1050" s="133">
        <f>SUM(C1051:C1059)</f>
        <v>0</v>
      </c>
    </row>
    <row r="1051" ht="13.5" spans="1:3">
      <c r="A1051" s="131">
        <v>2140301</v>
      </c>
      <c r="B1051" s="131" t="s">
        <v>812</v>
      </c>
      <c r="C1051" s="133">
        <v>0</v>
      </c>
    </row>
    <row r="1052" ht="13.5" spans="1:3">
      <c r="A1052" s="131">
        <v>2140302</v>
      </c>
      <c r="B1052" s="131" t="s">
        <v>813</v>
      </c>
      <c r="C1052" s="133">
        <v>0</v>
      </c>
    </row>
    <row r="1053" ht="13.5" spans="1:3">
      <c r="A1053" s="131">
        <v>2140303</v>
      </c>
      <c r="B1053" s="131" t="s">
        <v>814</v>
      </c>
      <c r="C1053" s="133">
        <v>0</v>
      </c>
    </row>
    <row r="1054" ht="13.5" spans="1:3">
      <c r="A1054" s="131">
        <v>2140304</v>
      </c>
      <c r="B1054" s="131" t="s">
        <v>1628</v>
      </c>
      <c r="C1054" s="133">
        <v>0</v>
      </c>
    </row>
    <row r="1055" ht="13.5" spans="1:3">
      <c r="A1055" s="131">
        <v>2140305</v>
      </c>
      <c r="B1055" s="131" t="s">
        <v>1629</v>
      </c>
      <c r="C1055" s="133">
        <v>0</v>
      </c>
    </row>
    <row r="1056" ht="13.5" spans="1:3">
      <c r="A1056" s="131">
        <v>2140306</v>
      </c>
      <c r="B1056" s="131" t="s">
        <v>1630</v>
      </c>
      <c r="C1056" s="133">
        <v>0</v>
      </c>
    </row>
    <row r="1057" ht="13.5" spans="1:3">
      <c r="A1057" s="131">
        <v>2140307</v>
      </c>
      <c r="B1057" s="131" t="s">
        <v>1631</v>
      </c>
      <c r="C1057" s="133">
        <v>0</v>
      </c>
    </row>
    <row r="1058" ht="13.5" spans="1:3">
      <c r="A1058" s="131">
        <v>2140308</v>
      </c>
      <c r="B1058" s="131" t="s">
        <v>1632</v>
      </c>
      <c r="C1058" s="133">
        <v>0</v>
      </c>
    </row>
    <row r="1059" ht="13.5" spans="1:3">
      <c r="A1059" s="131">
        <v>2140399</v>
      </c>
      <c r="B1059" s="131" t="s">
        <v>1633</v>
      </c>
      <c r="C1059" s="133">
        <v>0</v>
      </c>
    </row>
    <row r="1060" ht="13.5" spans="1:3">
      <c r="A1060" s="131">
        <v>21404</v>
      </c>
      <c r="B1060" s="192" t="s">
        <v>1634</v>
      </c>
      <c r="C1060" s="133">
        <f>SUM(C1061:C1064)</f>
        <v>1619</v>
      </c>
    </row>
    <row r="1061" ht="13.5" spans="1:3">
      <c r="A1061" s="131">
        <v>2140401</v>
      </c>
      <c r="B1061" s="131" t="s">
        <v>1635</v>
      </c>
      <c r="C1061" s="133">
        <v>731</v>
      </c>
    </row>
    <row r="1062" ht="13.5" spans="1:3">
      <c r="A1062" s="131">
        <v>2140402</v>
      </c>
      <c r="B1062" s="131" t="s">
        <v>1636</v>
      </c>
      <c r="C1062" s="133">
        <v>14</v>
      </c>
    </row>
    <row r="1063" ht="13.5" spans="1:3">
      <c r="A1063" s="131">
        <v>2140403</v>
      </c>
      <c r="B1063" s="131" t="s">
        <v>1637</v>
      </c>
      <c r="C1063" s="133">
        <v>352</v>
      </c>
    </row>
    <row r="1064" ht="13.5" spans="1:3">
      <c r="A1064" s="131">
        <v>2140499</v>
      </c>
      <c r="B1064" s="131" t="s">
        <v>1638</v>
      </c>
      <c r="C1064" s="133">
        <v>522</v>
      </c>
    </row>
    <row r="1065" ht="13.5" spans="1:3">
      <c r="A1065" s="131">
        <v>21405</v>
      </c>
      <c r="B1065" s="192" t="s">
        <v>1639</v>
      </c>
      <c r="C1065" s="133">
        <f>SUM(C1066:C1071)</f>
        <v>0</v>
      </c>
    </row>
    <row r="1066" ht="13.5" spans="1:3">
      <c r="A1066" s="131">
        <v>2140501</v>
      </c>
      <c r="B1066" s="131" t="s">
        <v>812</v>
      </c>
      <c r="C1066" s="133">
        <v>0</v>
      </c>
    </row>
    <row r="1067" ht="13.5" spans="1:3">
      <c r="A1067" s="131">
        <v>2140502</v>
      </c>
      <c r="B1067" s="131" t="s">
        <v>813</v>
      </c>
      <c r="C1067" s="133">
        <v>0</v>
      </c>
    </row>
    <row r="1068" ht="13.5" spans="1:3">
      <c r="A1068" s="131">
        <v>2140503</v>
      </c>
      <c r="B1068" s="131" t="s">
        <v>814</v>
      </c>
      <c r="C1068" s="133">
        <v>0</v>
      </c>
    </row>
    <row r="1069" ht="13.5" spans="1:3">
      <c r="A1069" s="131">
        <v>2140504</v>
      </c>
      <c r="B1069" s="131" t="s">
        <v>1625</v>
      </c>
      <c r="C1069" s="133">
        <v>0</v>
      </c>
    </row>
    <row r="1070" ht="13.5" spans="1:3">
      <c r="A1070" s="131">
        <v>2140505</v>
      </c>
      <c r="B1070" s="131" t="s">
        <v>1640</v>
      </c>
      <c r="C1070" s="133">
        <v>0</v>
      </c>
    </row>
    <row r="1071" ht="13.5" spans="1:3">
      <c r="A1071" s="131">
        <v>2140599</v>
      </c>
      <c r="B1071" s="131" t="s">
        <v>1641</v>
      </c>
      <c r="C1071" s="133">
        <v>0</v>
      </c>
    </row>
    <row r="1072" ht="13.5" spans="1:3">
      <c r="A1072" s="131">
        <v>21406</v>
      </c>
      <c r="B1072" s="192" t="s">
        <v>1642</v>
      </c>
      <c r="C1072" s="133">
        <f>SUM(C1073:C1076)</f>
        <v>0</v>
      </c>
    </row>
    <row r="1073" ht="13.5" spans="1:3">
      <c r="A1073" s="131">
        <v>2140601</v>
      </c>
      <c r="B1073" s="131" t="s">
        <v>1643</v>
      </c>
      <c r="C1073" s="133">
        <v>0</v>
      </c>
    </row>
    <row r="1074" ht="13.5" spans="1:3">
      <c r="A1074" s="131">
        <v>2140602</v>
      </c>
      <c r="B1074" s="131" t="s">
        <v>1644</v>
      </c>
      <c r="C1074" s="133">
        <v>0</v>
      </c>
    </row>
    <row r="1075" ht="13.5" spans="1:3">
      <c r="A1075" s="131">
        <v>2140603</v>
      </c>
      <c r="B1075" s="131" t="s">
        <v>1645</v>
      </c>
      <c r="C1075" s="133">
        <v>0</v>
      </c>
    </row>
    <row r="1076" ht="13.5" spans="1:3">
      <c r="A1076" s="131">
        <v>2140699</v>
      </c>
      <c r="B1076" s="131" t="s">
        <v>1646</v>
      </c>
      <c r="C1076" s="133">
        <v>0</v>
      </c>
    </row>
    <row r="1077" ht="13.5" spans="1:3">
      <c r="A1077" s="131">
        <v>21499</v>
      </c>
      <c r="B1077" s="192" t="s">
        <v>1647</v>
      </c>
      <c r="C1077" s="133">
        <f>SUM(C1078:C1079)</f>
        <v>0</v>
      </c>
    </row>
    <row r="1078" ht="13.5" spans="1:3">
      <c r="A1078" s="131">
        <v>2149901</v>
      </c>
      <c r="B1078" s="131" t="s">
        <v>1648</v>
      </c>
      <c r="C1078" s="133">
        <v>0</v>
      </c>
    </row>
    <row r="1079" ht="13.5" spans="1:3">
      <c r="A1079" s="131">
        <v>2149999</v>
      </c>
      <c r="B1079" s="131" t="s">
        <v>1649</v>
      </c>
      <c r="C1079" s="133">
        <v>0</v>
      </c>
    </row>
    <row r="1080" ht="13.5" spans="1:3">
      <c r="A1080" s="131">
        <v>215</v>
      </c>
      <c r="B1080" s="192" t="s">
        <v>1650</v>
      </c>
      <c r="C1080" s="133">
        <f>SUM(C1081,C1091,C1107,C1112,C1126,C1135,C1142,C1149)</f>
        <v>20552</v>
      </c>
    </row>
    <row r="1081" ht="13.5" spans="1:3">
      <c r="A1081" s="131">
        <v>21501</v>
      </c>
      <c r="B1081" s="192" t="s">
        <v>1651</v>
      </c>
      <c r="C1081" s="133">
        <f>SUM(C1082:C1090)</f>
        <v>250</v>
      </c>
    </row>
    <row r="1082" ht="13.5" spans="1:3">
      <c r="A1082" s="131">
        <v>2150101</v>
      </c>
      <c r="B1082" s="131" t="s">
        <v>812</v>
      </c>
      <c r="C1082" s="133">
        <v>0</v>
      </c>
    </row>
    <row r="1083" ht="13.5" spans="1:3">
      <c r="A1083" s="131">
        <v>2150102</v>
      </c>
      <c r="B1083" s="131" t="s">
        <v>813</v>
      </c>
      <c r="C1083" s="133">
        <v>0</v>
      </c>
    </row>
    <row r="1084" ht="13.5" spans="1:3">
      <c r="A1084" s="131">
        <v>2150103</v>
      </c>
      <c r="B1084" s="131" t="s">
        <v>814</v>
      </c>
      <c r="C1084" s="133">
        <v>0</v>
      </c>
    </row>
    <row r="1085" ht="13.5" spans="1:3">
      <c r="A1085" s="131">
        <v>2150104</v>
      </c>
      <c r="B1085" s="131" t="s">
        <v>1652</v>
      </c>
      <c r="C1085" s="133">
        <v>0</v>
      </c>
    </row>
    <row r="1086" ht="13.5" spans="1:3">
      <c r="A1086" s="131">
        <v>2150105</v>
      </c>
      <c r="B1086" s="131" t="s">
        <v>1653</v>
      </c>
      <c r="C1086" s="133">
        <v>0</v>
      </c>
    </row>
    <row r="1087" ht="13.5" spans="1:3">
      <c r="A1087" s="131">
        <v>2150106</v>
      </c>
      <c r="B1087" s="131" t="s">
        <v>1654</v>
      </c>
      <c r="C1087" s="133">
        <v>0</v>
      </c>
    </row>
    <row r="1088" ht="13.5" spans="1:3">
      <c r="A1088" s="131">
        <v>2150107</v>
      </c>
      <c r="B1088" s="131" t="s">
        <v>1655</v>
      </c>
      <c r="C1088" s="133">
        <v>0</v>
      </c>
    </row>
    <row r="1089" ht="13.5" spans="1:3">
      <c r="A1089" s="131">
        <v>2150108</v>
      </c>
      <c r="B1089" s="131" t="s">
        <v>1656</v>
      </c>
      <c r="C1089" s="133">
        <v>0</v>
      </c>
    </row>
    <row r="1090" ht="13.5" spans="1:3">
      <c r="A1090" s="131">
        <v>2150199</v>
      </c>
      <c r="B1090" s="131" t="s">
        <v>1657</v>
      </c>
      <c r="C1090" s="133">
        <v>250</v>
      </c>
    </row>
    <row r="1091" ht="13.5" spans="1:3">
      <c r="A1091" s="131">
        <v>21502</v>
      </c>
      <c r="B1091" s="192" t="s">
        <v>1658</v>
      </c>
      <c r="C1091" s="133">
        <f>SUM(C1092:C1106)</f>
        <v>0</v>
      </c>
    </row>
    <row r="1092" ht="13.5" spans="1:3">
      <c r="A1092" s="131">
        <v>2150201</v>
      </c>
      <c r="B1092" s="131" t="s">
        <v>812</v>
      </c>
      <c r="C1092" s="133">
        <v>0</v>
      </c>
    </row>
    <row r="1093" ht="13.5" spans="1:3">
      <c r="A1093" s="131">
        <v>2150202</v>
      </c>
      <c r="B1093" s="131" t="s">
        <v>813</v>
      </c>
      <c r="C1093" s="133">
        <v>0</v>
      </c>
    </row>
    <row r="1094" ht="13.5" spans="1:3">
      <c r="A1094" s="131">
        <v>2150203</v>
      </c>
      <c r="B1094" s="131" t="s">
        <v>814</v>
      </c>
      <c r="C1094" s="133">
        <v>0</v>
      </c>
    </row>
    <row r="1095" ht="13.5" spans="1:3">
      <c r="A1095" s="131">
        <v>2150204</v>
      </c>
      <c r="B1095" s="131" t="s">
        <v>1659</v>
      </c>
      <c r="C1095" s="133">
        <v>0</v>
      </c>
    </row>
    <row r="1096" ht="13.5" spans="1:3">
      <c r="A1096" s="131">
        <v>2150205</v>
      </c>
      <c r="B1096" s="131" t="s">
        <v>1660</v>
      </c>
      <c r="C1096" s="133">
        <v>0</v>
      </c>
    </row>
    <row r="1097" ht="13.5" spans="1:3">
      <c r="A1097" s="131">
        <v>2150206</v>
      </c>
      <c r="B1097" s="131" t="s">
        <v>1661</v>
      </c>
      <c r="C1097" s="133">
        <v>0</v>
      </c>
    </row>
    <row r="1098" ht="13.5" spans="1:3">
      <c r="A1098" s="131">
        <v>2150207</v>
      </c>
      <c r="B1098" s="131" t="s">
        <v>1662</v>
      </c>
      <c r="C1098" s="133">
        <v>0</v>
      </c>
    </row>
    <row r="1099" ht="13.5" spans="1:3">
      <c r="A1099" s="131">
        <v>2150208</v>
      </c>
      <c r="B1099" s="131" t="s">
        <v>1663</v>
      </c>
      <c r="C1099" s="133">
        <v>0</v>
      </c>
    </row>
    <row r="1100" ht="13.5" spans="1:3">
      <c r="A1100" s="131">
        <v>2150209</v>
      </c>
      <c r="B1100" s="131" t="s">
        <v>1664</v>
      </c>
      <c r="C1100" s="133">
        <v>0</v>
      </c>
    </row>
    <row r="1101" ht="13.5" spans="1:3">
      <c r="A1101" s="131">
        <v>2150210</v>
      </c>
      <c r="B1101" s="131" t="s">
        <v>1665</v>
      </c>
      <c r="C1101" s="133">
        <v>0</v>
      </c>
    </row>
    <row r="1102" ht="13.5" spans="1:3">
      <c r="A1102" s="131">
        <v>2150212</v>
      </c>
      <c r="B1102" s="131" t="s">
        <v>1666</v>
      </c>
      <c r="C1102" s="133">
        <v>0</v>
      </c>
    </row>
    <row r="1103" ht="13.5" spans="1:3">
      <c r="A1103" s="131">
        <v>2150213</v>
      </c>
      <c r="B1103" s="131" t="s">
        <v>1667</v>
      </c>
      <c r="C1103" s="133">
        <v>0</v>
      </c>
    </row>
    <row r="1104" ht="13.5" spans="1:3">
      <c r="A1104" s="131">
        <v>2150214</v>
      </c>
      <c r="B1104" s="131" t="s">
        <v>1668</v>
      </c>
      <c r="C1104" s="133">
        <v>0</v>
      </c>
    </row>
    <row r="1105" ht="13.5" spans="1:3">
      <c r="A1105" s="131">
        <v>2150215</v>
      </c>
      <c r="B1105" s="131" t="s">
        <v>1669</v>
      </c>
      <c r="C1105" s="133">
        <v>0</v>
      </c>
    </row>
    <row r="1106" ht="13.5" spans="1:3">
      <c r="A1106" s="131">
        <v>2150299</v>
      </c>
      <c r="B1106" s="131" t="s">
        <v>1670</v>
      </c>
      <c r="C1106" s="133">
        <v>0</v>
      </c>
    </row>
    <row r="1107" ht="13.5" spans="1:3">
      <c r="A1107" s="131">
        <v>21503</v>
      </c>
      <c r="B1107" s="192" t="s">
        <v>1671</v>
      </c>
      <c r="C1107" s="133">
        <f>SUM(C1108:C1111)</f>
        <v>0</v>
      </c>
    </row>
    <row r="1108" ht="13.5" spans="1:3">
      <c r="A1108" s="131">
        <v>2150301</v>
      </c>
      <c r="B1108" s="131" t="s">
        <v>812</v>
      </c>
      <c r="C1108" s="133">
        <v>0</v>
      </c>
    </row>
    <row r="1109" ht="13.5" spans="1:3">
      <c r="A1109" s="131">
        <v>2150302</v>
      </c>
      <c r="B1109" s="131" t="s">
        <v>813</v>
      </c>
      <c r="C1109" s="133">
        <v>0</v>
      </c>
    </row>
    <row r="1110" ht="13.5" spans="1:3">
      <c r="A1110" s="131">
        <v>2150303</v>
      </c>
      <c r="B1110" s="131" t="s">
        <v>814</v>
      </c>
      <c r="C1110" s="133">
        <v>0</v>
      </c>
    </row>
    <row r="1111" ht="13.5" spans="1:3">
      <c r="A1111" s="131">
        <v>2150399</v>
      </c>
      <c r="B1111" s="131" t="s">
        <v>1672</v>
      </c>
      <c r="C1111" s="133">
        <v>0</v>
      </c>
    </row>
    <row r="1112" ht="13.5" spans="1:3">
      <c r="A1112" s="131">
        <v>21505</v>
      </c>
      <c r="B1112" s="192" t="s">
        <v>1673</v>
      </c>
      <c r="C1112" s="133">
        <f>SUM(C1113:C1125)</f>
        <v>1562</v>
      </c>
    </row>
    <row r="1113" ht="13.5" spans="1:3">
      <c r="A1113" s="131">
        <v>2150501</v>
      </c>
      <c r="B1113" s="131" t="s">
        <v>812</v>
      </c>
      <c r="C1113" s="133">
        <v>1042</v>
      </c>
    </row>
    <row r="1114" ht="13.5" spans="1:3">
      <c r="A1114" s="131">
        <v>2150502</v>
      </c>
      <c r="B1114" s="131" t="s">
        <v>813</v>
      </c>
      <c r="C1114" s="133">
        <v>0</v>
      </c>
    </row>
    <row r="1115" ht="13.5" spans="1:3">
      <c r="A1115" s="131">
        <v>2150503</v>
      </c>
      <c r="B1115" s="131" t="s">
        <v>814</v>
      </c>
      <c r="C1115" s="133">
        <v>0</v>
      </c>
    </row>
    <row r="1116" ht="13.5" spans="1:3">
      <c r="A1116" s="131">
        <v>2150505</v>
      </c>
      <c r="B1116" s="131" t="s">
        <v>1674</v>
      </c>
      <c r="C1116" s="133">
        <v>0</v>
      </c>
    </row>
    <row r="1117" ht="13.5" spans="1:3">
      <c r="A1117" s="131">
        <v>2150506</v>
      </c>
      <c r="B1117" s="131" t="s">
        <v>1675</v>
      </c>
      <c r="C1117" s="133">
        <v>0</v>
      </c>
    </row>
    <row r="1118" ht="13.5" spans="1:3">
      <c r="A1118" s="131">
        <v>2150507</v>
      </c>
      <c r="B1118" s="131" t="s">
        <v>1676</v>
      </c>
      <c r="C1118" s="133">
        <v>0</v>
      </c>
    </row>
    <row r="1119" ht="13.5" spans="1:3">
      <c r="A1119" s="131">
        <v>2150508</v>
      </c>
      <c r="B1119" s="131" t="s">
        <v>1677</v>
      </c>
      <c r="C1119" s="133">
        <v>0</v>
      </c>
    </row>
    <row r="1120" ht="13.5" spans="1:3">
      <c r="A1120" s="131">
        <v>2150509</v>
      </c>
      <c r="B1120" s="131" t="s">
        <v>1678</v>
      </c>
      <c r="C1120" s="133">
        <v>0</v>
      </c>
    </row>
    <row r="1121" ht="13.5" spans="1:3">
      <c r="A1121" s="131">
        <v>2150510</v>
      </c>
      <c r="B1121" s="131" t="s">
        <v>1679</v>
      </c>
      <c r="C1121" s="133">
        <v>520</v>
      </c>
    </row>
    <row r="1122" ht="13.5" spans="1:3">
      <c r="A1122" s="131">
        <v>2150511</v>
      </c>
      <c r="B1122" s="131" t="s">
        <v>1680</v>
      </c>
      <c r="C1122" s="133">
        <v>0</v>
      </c>
    </row>
    <row r="1123" ht="13.5" spans="1:3">
      <c r="A1123" s="131">
        <v>2150513</v>
      </c>
      <c r="B1123" s="131" t="s">
        <v>1625</v>
      </c>
      <c r="C1123" s="133">
        <v>0</v>
      </c>
    </row>
    <row r="1124" ht="13.5" spans="1:3">
      <c r="A1124" s="131">
        <v>2150515</v>
      </c>
      <c r="B1124" s="131" t="s">
        <v>1681</v>
      </c>
      <c r="C1124" s="133">
        <v>0</v>
      </c>
    </row>
    <row r="1125" ht="13.5" spans="1:3">
      <c r="A1125" s="131">
        <v>2150599</v>
      </c>
      <c r="B1125" s="131" t="s">
        <v>1682</v>
      </c>
      <c r="C1125" s="133">
        <v>0</v>
      </c>
    </row>
    <row r="1126" ht="13.5" spans="1:3">
      <c r="A1126" s="131">
        <v>21506</v>
      </c>
      <c r="B1126" s="192" t="s">
        <v>1683</v>
      </c>
      <c r="C1126" s="133">
        <f>SUM(C1127:C1134)</f>
        <v>1042</v>
      </c>
    </row>
    <row r="1127" ht="13.5" spans="1:3">
      <c r="A1127" s="131">
        <v>2150601</v>
      </c>
      <c r="B1127" s="131" t="s">
        <v>812</v>
      </c>
      <c r="C1127" s="133">
        <v>1010</v>
      </c>
    </row>
    <row r="1128" ht="13.5" spans="1:3">
      <c r="A1128" s="131">
        <v>2150602</v>
      </c>
      <c r="B1128" s="131" t="s">
        <v>813</v>
      </c>
      <c r="C1128" s="133">
        <v>0</v>
      </c>
    </row>
    <row r="1129" ht="13.5" spans="1:3">
      <c r="A1129" s="131">
        <v>2150603</v>
      </c>
      <c r="B1129" s="131" t="s">
        <v>814</v>
      </c>
      <c r="C1129" s="133">
        <v>0</v>
      </c>
    </row>
    <row r="1130" ht="13.5" spans="1:3">
      <c r="A1130" s="131">
        <v>2150604</v>
      </c>
      <c r="B1130" s="131" t="s">
        <v>1684</v>
      </c>
      <c r="C1130" s="133">
        <v>0</v>
      </c>
    </row>
    <row r="1131" ht="13.5" spans="1:3">
      <c r="A1131" s="131">
        <v>2150605</v>
      </c>
      <c r="B1131" s="131" t="s">
        <v>1685</v>
      </c>
      <c r="C1131" s="133">
        <v>0</v>
      </c>
    </row>
    <row r="1132" ht="13.5" spans="1:3">
      <c r="A1132" s="131">
        <v>2150606</v>
      </c>
      <c r="B1132" s="131" t="s">
        <v>1686</v>
      </c>
      <c r="C1132" s="133">
        <v>0</v>
      </c>
    </row>
    <row r="1133" ht="13.5" spans="1:3">
      <c r="A1133" s="131">
        <v>2150607</v>
      </c>
      <c r="B1133" s="131" t="s">
        <v>1687</v>
      </c>
      <c r="C1133" s="133">
        <v>0</v>
      </c>
    </row>
    <row r="1134" ht="13.5" spans="1:3">
      <c r="A1134" s="131">
        <v>2150699</v>
      </c>
      <c r="B1134" s="131" t="s">
        <v>1688</v>
      </c>
      <c r="C1134" s="133">
        <v>32</v>
      </c>
    </row>
    <row r="1135" ht="13.5" spans="1:3">
      <c r="A1135" s="131">
        <v>21507</v>
      </c>
      <c r="B1135" s="192" t="s">
        <v>1689</v>
      </c>
      <c r="C1135" s="133">
        <f>SUM(C1136:C1141)</f>
        <v>0</v>
      </c>
    </row>
    <row r="1136" ht="13.5" spans="1:3">
      <c r="A1136" s="131">
        <v>2150701</v>
      </c>
      <c r="B1136" s="131" t="s">
        <v>812</v>
      </c>
      <c r="C1136" s="133">
        <v>0</v>
      </c>
    </row>
    <row r="1137" ht="13.5" spans="1:3">
      <c r="A1137" s="131">
        <v>2150702</v>
      </c>
      <c r="B1137" s="131" t="s">
        <v>813</v>
      </c>
      <c r="C1137" s="133">
        <v>0</v>
      </c>
    </row>
    <row r="1138" ht="13.5" spans="1:3">
      <c r="A1138" s="131">
        <v>2150703</v>
      </c>
      <c r="B1138" s="131" t="s">
        <v>814</v>
      </c>
      <c r="C1138" s="133">
        <v>0</v>
      </c>
    </row>
    <row r="1139" ht="13.5" spans="1:3">
      <c r="A1139" s="131">
        <v>2150704</v>
      </c>
      <c r="B1139" s="131" t="s">
        <v>1690</v>
      </c>
      <c r="C1139" s="133">
        <v>0</v>
      </c>
    </row>
    <row r="1140" ht="13.5" spans="1:3">
      <c r="A1140" s="131">
        <v>2150705</v>
      </c>
      <c r="B1140" s="131" t="s">
        <v>1691</v>
      </c>
      <c r="C1140" s="133">
        <v>0</v>
      </c>
    </row>
    <row r="1141" ht="13.5" spans="1:3">
      <c r="A1141" s="131">
        <v>2150799</v>
      </c>
      <c r="B1141" s="131" t="s">
        <v>1692</v>
      </c>
      <c r="C1141" s="133">
        <v>0</v>
      </c>
    </row>
    <row r="1142" ht="13.5" spans="1:3">
      <c r="A1142" s="131">
        <v>21508</v>
      </c>
      <c r="B1142" s="192" t="s">
        <v>1693</v>
      </c>
      <c r="C1142" s="133">
        <f>SUM(C1143:C1148)</f>
        <v>17494</v>
      </c>
    </row>
    <row r="1143" ht="13.5" spans="1:3">
      <c r="A1143" s="131">
        <v>2150801</v>
      </c>
      <c r="B1143" s="131" t="s">
        <v>812</v>
      </c>
      <c r="C1143" s="133">
        <v>0</v>
      </c>
    </row>
    <row r="1144" ht="13.5" spans="1:3">
      <c r="A1144" s="131">
        <v>2150802</v>
      </c>
      <c r="B1144" s="131" t="s">
        <v>813</v>
      </c>
      <c r="C1144" s="133">
        <v>0</v>
      </c>
    </row>
    <row r="1145" ht="13.5" spans="1:3">
      <c r="A1145" s="131">
        <v>2150803</v>
      </c>
      <c r="B1145" s="131" t="s">
        <v>814</v>
      </c>
      <c r="C1145" s="133">
        <v>0</v>
      </c>
    </row>
    <row r="1146" ht="13.5" spans="1:3">
      <c r="A1146" s="131">
        <v>2150804</v>
      </c>
      <c r="B1146" s="131" t="s">
        <v>1694</v>
      </c>
      <c r="C1146" s="133">
        <v>0</v>
      </c>
    </row>
    <row r="1147" ht="13.5" spans="1:3">
      <c r="A1147" s="131">
        <v>2150805</v>
      </c>
      <c r="B1147" s="131" t="s">
        <v>1695</v>
      </c>
      <c r="C1147" s="133">
        <v>93</v>
      </c>
    </row>
    <row r="1148" ht="13.5" spans="1:3">
      <c r="A1148" s="131">
        <v>2150899</v>
      </c>
      <c r="B1148" s="131" t="s">
        <v>1696</v>
      </c>
      <c r="C1148" s="133">
        <v>17401</v>
      </c>
    </row>
    <row r="1149" ht="13.5" spans="1:3">
      <c r="A1149" s="131">
        <v>21599</v>
      </c>
      <c r="B1149" s="192" t="s">
        <v>1697</v>
      </c>
      <c r="C1149" s="133">
        <f>SUM(C1150:C1155)</f>
        <v>204</v>
      </c>
    </row>
    <row r="1150" ht="13.5" spans="1:3">
      <c r="A1150" s="131">
        <v>2159901</v>
      </c>
      <c r="B1150" s="131" t="s">
        <v>1698</v>
      </c>
      <c r="C1150" s="133">
        <v>0</v>
      </c>
    </row>
    <row r="1151" ht="13.5" spans="1:3">
      <c r="A1151" s="131">
        <v>2159902</v>
      </c>
      <c r="B1151" s="131" t="s">
        <v>1699</v>
      </c>
      <c r="C1151" s="133">
        <v>0</v>
      </c>
    </row>
    <row r="1152" ht="13.5" spans="1:3">
      <c r="A1152" s="131">
        <v>2159904</v>
      </c>
      <c r="B1152" s="131" t="s">
        <v>1700</v>
      </c>
      <c r="C1152" s="133">
        <v>0</v>
      </c>
    </row>
    <row r="1153" ht="13.5" spans="1:3">
      <c r="A1153" s="131">
        <v>2159905</v>
      </c>
      <c r="B1153" s="131" t="s">
        <v>1701</v>
      </c>
      <c r="C1153" s="133">
        <v>0</v>
      </c>
    </row>
    <row r="1154" ht="13.5" spans="1:3">
      <c r="A1154" s="131">
        <v>2159906</v>
      </c>
      <c r="B1154" s="131" t="s">
        <v>1702</v>
      </c>
      <c r="C1154" s="133">
        <v>0</v>
      </c>
    </row>
    <row r="1155" ht="13.5" spans="1:3">
      <c r="A1155" s="131">
        <v>2159999</v>
      </c>
      <c r="B1155" s="131" t="s">
        <v>1703</v>
      </c>
      <c r="C1155" s="133">
        <v>204</v>
      </c>
    </row>
    <row r="1156" ht="13.5" spans="1:3">
      <c r="A1156" s="131">
        <v>216</v>
      </c>
      <c r="B1156" s="192" t="s">
        <v>1704</v>
      </c>
      <c r="C1156" s="133">
        <f>SUM(C1157,C1167,C1174,C1180)</f>
        <v>2660</v>
      </c>
    </row>
    <row r="1157" ht="13.5" spans="1:3">
      <c r="A1157" s="131">
        <v>21602</v>
      </c>
      <c r="B1157" s="192" t="s">
        <v>1705</v>
      </c>
      <c r="C1157" s="133">
        <f>SUM(C1158:C1166)</f>
        <v>994</v>
      </c>
    </row>
    <row r="1158" ht="13.5" spans="1:3">
      <c r="A1158" s="131">
        <v>2160201</v>
      </c>
      <c r="B1158" s="131" t="s">
        <v>812</v>
      </c>
      <c r="C1158" s="133">
        <v>152</v>
      </c>
    </row>
    <row r="1159" ht="13.5" spans="1:3">
      <c r="A1159" s="131">
        <v>2160202</v>
      </c>
      <c r="B1159" s="131" t="s">
        <v>813</v>
      </c>
      <c r="C1159" s="133">
        <v>0</v>
      </c>
    </row>
    <row r="1160" ht="13.5" spans="1:3">
      <c r="A1160" s="131">
        <v>2160203</v>
      </c>
      <c r="B1160" s="131" t="s">
        <v>814</v>
      </c>
      <c r="C1160" s="133">
        <v>0</v>
      </c>
    </row>
    <row r="1161" ht="13.5" spans="1:3">
      <c r="A1161" s="131">
        <v>2160216</v>
      </c>
      <c r="B1161" s="131" t="s">
        <v>1706</v>
      </c>
      <c r="C1161" s="133">
        <v>0</v>
      </c>
    </row>
    <row r="1162" ht="13.5" spans="1:3">
      <c r="A1162" s="131">
        <v>2160217</v>
      </c>
      <c r="B1162" s="131" t="s">
        <v>1707</v>
      </c>
      <c r="C1162" s="133">
        <v>0</v>
      </c>
    </row>
    <row r="1163" ht="13.5" spans="1:3">
      <c r="A1163" s="131">
        <v>2160218</v>
      </c>
      <c r="B1163" s="131" t="s">
        <v>1708</v>
      </c>
      <c r="C1163" s="133">
        <v>0</v>
      </c>
    </row>
    <row r="1164" ht="13.5" spans="1:3">
      <c r="A1164" s="131">
        <v>2160219</v>
      </c>
      <c r="B1164" s="131" t="s">
        <v>1709</v>
      </c>
      <c r="C1164" s="133">
        <v>0</v>
      </c>
    </row>
    <row r="1165" ht="13.5" spans="1:3">
      <c r="A1165" s="131">
        <v>2160250</v>
      </c>
      <c r="B1165" s="131" t="s">
        <v>821</v>
      </c>
      <c r="C1165" s="133">
        <v>0</v>
      </c>
    </row>
    <row r="1166" ht="13.5" spans="1:3">
      <c r="A1166" s="131">
        <v>2160299</v>
      </c>
      <c r="B1166" s="131" t="s">
        <v>1710</v>
      </c>
      <c r="C1166" s="133">
        <v>842</v>
      </c>
    </row>
    <row r="1167" ht="13.5" spans="1:3">
      <c r="A1167" s="131">
        <v>21605</v>
      </c>
      <c r="B1167" s="192" t="s">
        <v>1711</v>
      </c>
      <c r="C1167" s="133">
        <f>SUM(C1168:C1173)</f>
        <v>847</v>
      </c>
    </row>
    <row r="1168" ht="13.5" spans="1:3">
      <c r="A1168" s="131">
        <v>2160501</v>
      </c>
      <c r="B1168" s="131" t="s">
        <v>812</v>
      </c>
      <c r="C1168" s="133">
        <v>163</v>
      </c>
    </row>
    <row r="1169" ht="13.5" spans="1:3">
      <c r="A1169" s="131">
        <v>2160502</v>
      </c>
      <c r="B1169" s="131" t="s">
        <v>813</v>
      </c>
      <c r="C1169" s="133">
        <v>0</v>
      </c>
    </row>
    <row r="1170" ht="13.5" spans="1:3">
      <c r="A1170" s="131">
        <v>2160503</v>
      </c>
      <c r="B1170" s="131" t="s">
        <v>814</v>
      </c>
      <c r="C1170" s="133">
        <v>0</v>
      </c>
    </row>
    <row r="1171" ht="13.5" spans="1:3">
      <c r="A1171" s="131">
        <v>2160504</v>
      </c>
      <c r="B1171" s="131" t="s">
        <v>1712</v>
      </c>
      <c r="C1171" s="133">
        <v>260</v>
      </c>
    </row>
    <row r="1172" ht="13.5" spans="1:3">
      <c r="A1172" s="131">
        <v>2160505</v>
      </c>
      <c r="B1172" s="131" t="s">
        <v>1713</v>
      </c>
      <c r="C1172" s="133">
        <v>388</v>
      </c>
    </row>
    <row r="1173" ht="13.5" spans="1:3">
      <c r="A1173" s="131">
        <v>2160599</v>
      </c>
      <c r="B1173" s="131" t="s">
        <v>1714</v>
      </c>
      <c r="C1173" s="133">
        <v>36</v>
      </c>
    </row>
    <row r="1174" ht="13.5" spans="1:3">
      <c r="A1174" s="131">
        <v>21606</v>
      </c>
      <c r="B1174" s="192" t="s">
        <v>1715</v>
      </c>
      <c r="C1174" s="133">
        <f>SUM(C1175:C1179)</f>
        <v>819</v>
      </c>
    </row>
    <row r="1175" ht="13.5" spans="1:3">
      <c r="A1175" s="131">
        <v>2160601</v>
      </c>
      <c r="B1175" s="131" t="s">
        <v>812</v>
      </c>
      <c r="C1175" s="133">
        <v>0</v>
      </c>
    </row>
    <row r="1176" ht="13.5" spans="1:3">
      <c r="A1176" s="131">
        <v>2160602</v>
      </c>
      <c r="B1176" s="131" t="s">
        <v>813</v>
      </c>
      <c r="C1176" s="133">
        <v>0</v>
      </c>
    </row>
    <row r="1177" ht="13.5" spans="1:3">
      <c r="A1177" s="131">
        <v>2160603</v>
      </c>
      <c r="B1177" s="131" t="s">
        <v>814</v>
      </c>
      <c r="C1177" s="133">
        <v>0</v>
      </c>
    </row>
    <row r="1178" ht="13.5" spans="1:3">
      <c r="A1178" s="131">
        <v>2160607</v>
      </c>
      <c r="B1178" s="131" t="s">
        <v>1716</v>
      </c>
      <c r="C1178" s="133">
        <v>0</v>
      </c>
    </row>
    <row r="1179" ht="13.5" spans="1:3">
      <c r="A1179" s="131">
        <v>2160699</v>
      </c>
      <c r="B1179" s="131" t="s">
        <v>1717</v>
      </c>
      <c r="C1179" s="133">
        <v>819</v>
      </c>
    </row>
    <row r="1180" ht="13.5" spans="1:3">
      <c r="A1180" s="131">
        <v>21699</v>
      </c>
      <c r="B1180" s="192" t="s">
        <v>1718</v>
      </c>
      <c r="C1180" s="133">
        <f>SUM(C1181:C1182)</f>
        <v>0</v>
      </c>
    </row>
    <row r="1181" ht="13.5" spans="1:3">
      <c r="A1181" s="131">
        <v>2169901</v>
      </c>
      <c r="B1181" s="131" t="s">
        <v>1719</v>
      </c>
      <c r="C1181" s="133">
        <v>0</v>
      </c>
    </row>
    <row r="1182" ht="13.5" spans="1:3">
      <c r="A1182" s="131">
        <v>2169999</v>
      </c>
      <c r="B1182" s="131" t="s">
        <v>1720</v>
      </c>
      <c r="C1182" s="133">
        <v>0</v>
      </c>
    </row>
    <row r="1183" ht="13.5" spans="1:3">
      <c r="A1183" s="131">
        <v>217</v>
      </c>
      <c r="B1183" s="192" t="s">
        <v>1721</v>
      </c>
      <c r="C1183" s="133">
        <f>SUM(C1184,C1191,C1201,C1207,C1210)</f>
        <v>0</v>
      </c>
    </row>
    <row r="1184" ht="13.5" spans="1:3">
      <c r="A1184" s="131">
        <v>21701</v>
      </c>
      <c r="B1184" s="192" t="s">
        <v>1722</v>
      </c>
      <c r="C1184" s="133">
        <f>SUM(C1185:C1190)</f>
        <v>0</v>
      </c>
    </row>
    <row r="1185" ht="13.5" spans="1:3">
      <c r="A1185" s="131">
        <v>2170101</v>
      </c>
      <c r="B1185" s="131" t="s">
        <v>812</v>
      </c>
      <c r="C1185" s="133">
        <v>0</v>
      </c>
    </row>
    <row r="1186" ht="13.5" spans="1:3">
      <c r="A1186" s="131">
        <v>2170102</v>
      </c>
      <c r="B1186" s="131" t="s">
        <v>813</v>
      </c>
      <c r="C1186" s="133">
        <v>0</v>
      </c>
    </row>
    <row r="1187" ht="13.5" spans="1:3">
      <c r="A1187" s="131">
        <v>2170103</v>
      </c>
      <c r="B1187" s="131" t="s">
        <v>814</v>
      </c>
      <c r="C1187" s="133">
        <v>0</v>
      </c>
    </row>
    <row r="1188" ht="13.5" spans="1:3">
      <c r="A1188" s="131">
        <v>2170104</v>
      </c>
      <c r="B1188" s="131" t="s">
        <v>1723</v>
      </c>
      <c r="C1188" s="133">
        <v>0</v>
      </c>
    </row>
    <row r="1189" ht="13.5" spans="1:3">
      <c r="A1189" s="131">
        <v>2170150</v>
      </c>
      <c r="B1189" s="131" t="s">
        <v>821</v>
      </c>
      <c r="C1189" s="133">
        <v>0</v>
      </c>
    </row>
    <row r="1190" ht="13.5" spans="1:3">
      <c r="A1190" s="131">
        <v>2170199</v>
      </c>
      <c r="B1190" s="131" t="s">
        <v>1724</v>
      </c>
      <c r="C1190" s="133">
        <v>0</v>
      </c>
    </row>
    <row r="1191" ht="13.5" spans="1:3">
      <c r="A1191" s="131">
        <v>21702</v>
      </c>
      <c r="B1191" s="192" t="s">
        <v>1725</v>
      </c>
      <c r="C1191" s="133">
        <f>SUM(C1192:C1200)</f>
        <v>0</v>
      </c>
    </row>
    <row r="1192" ht="13.5" spans="1:3">
      <c r="A1192" s="131">
        <v>2170201</v>
      </c>
      <c r="B1192" s="131" t="s">
        <v>1726</v>
      </c>
      <c r="C1192" s="133">
        <v>0</v>
      </c>
    </row>
    <row r="1193" ht="13.5" spans="1:3">
      <c r="A1193" s="131">
        <v>2170202</v>
      </c>
      <c r="B1193" s="131" t="s">
        <v>1727</v>
      </c>
      <c r="C1193" s="133">
        <v>0</v>
      </c>
    </row>
    <row r="1194" ht="13.5" spans="1:3">
      <c r="A1194" s="131">
        <v>2170203</v>
      </c>
      <c r="B1194" s="131" t="s">
        <v>1728</v>
      </c>
      <c r="C1194" s="133">
        <v>0</v>
      </c>
    </row>
    <row r="1195" ht="13.5" spans="1:3">
      <c r="A1195" s="131">
        <v>2170204</v>
      </c>
      <c r="B1195" s="131" t="s">
        <v>1729</v>
      </c>
      <c r="C1195" s="133">
        <v>0</v>
      </c>
    </row>
    <row r="1196" ht="13.5" spans="1:3">
      <c r="A1196" s="131">
        <v>2170205</v>
      </c>
      <c r="B1196" s="131" t="s">
        <v>1730</v>
      </c>
      <c r="C1196" s="133">
        <v>0</v>
      </c>
    </row>
    <row r="1197" ht="13.5" spans="1:3">
      <c r="A1197" s="131">
        <v>2170206</v>
      </c>
      <c r="B1197" s="131" t="s">
        <v>1731</v>
      </c>
      <c r="C1197" s="133">
        <v>0</v>
      </c>
    </row>
    <row r="1198" ht="13.5" spans="1:3">
      <c r="A1198" s="131">
        <v>2170207</v>
      </c>
      <c r="B1198" s="131" t="s">
        <v>1732</v>
      </c>
      <c r="C1198" s="133">
        <v>0</v>
      </c>
    </row>
    <row r="1199" ht="13.5" spans="1:3">
      <c r="A1199" s="131">
        <v>2170208</v>
      </c>
      <c r="B1199" s="131" t="s">
        <v>1733</v>
      </c>
      <c r="C1199" s="133">
        <v>0</v>
      </c>
    </row>
    <row r="1200" ht="13.5" spans="1:3">
      <c r="A1200" s="131">
        <v>2170299</v>
      </c>
      <c r="B1200" s="131" t="s">
        <v>1734</v>
      </c>
      <c r="C1200" s="133">
        <v>0</v>
      </c>
    </row>
    <row r="1201" ht="13.5" spans="1:3">
      <c r="A1201" s="131">
        <v>21703</v>
      </c>
      <c r="B1201" s="192" t="s">
        <v>1735</v>
      </c>
      <c r="C1201" s="133">
        <f>SUM(C1202:C1206)</f>
        <v>0</v>
      </c>
    </row>
    <row r="1202" ht="13.5" spans="1:3">
      <c r="A1202" s="131">
        <v>2170301</v>
      </c>
      <c r="B1202" s="131" t="s">
        <v>1736</v>
      </c>
      <c r="C1202" s="133">
        <v>0</v>
      </c>
    </row>
    <row r="1203" ht="13.5" spans="1:3">
      <c r="A1203" s="131">
        <v>2170302</v>
      </c>
      <c r="B1203" s="131" t="s">
        <v>1737</v>
      </c>
      <c r="C1203" s="133">
        <v>0</v>
      </c>
    </row>
    <row r="1204" ht="13.5" spans="1:3">
      <c r="A1204" s="131">
        <v>2170303</v>
      </c>
      <c r="B1204" s="131" t="s">
        <v>1738</v>
      </c>
      <c r="C1204" s="133">
        <v>0</v>
      </c>
    </row>
    <row r="1205" ht="13.5" spans="1:3">
      <c r="A1205" s="131">
        <v>2170304</v>
      </c>
      <c r="B1205" s="131" t="s">
        <v>1739</v>
      </c>
      <c r="C1205" s="133">
        <v>0</v>
      </c>
    </row>
    <row r="1206" ht="13.5" spans="1:3">
      <c r="A1206" s="131">
        <v>2170399</v>
      </c>
      <c r="B1206" s="131" t="s">
        <v>1740</v>
      </c>
      <c r="C1206" s="133">
        <v>0</v>
      </c>
    </row>
    <row r="1207" ht="13.5" spans="1:3">
      <c r="A1207" s="131">
        <v>21704</v>
      </c>
      <c r="B1207" s="192" t="s">
        <v>1741</v>
      </c>
      <c r="C1207" s="133">
        <f>SUM(C1208:C1209)</f>
        <v>0</v>
      </c>
    </row>
    <row r="1208" ht="13.5" spans="1:3">
      <c r="A1208" s="131">
        <v>2170401</v>
      </c>
      <c r="B1208" s="131" t="s">
        <v>1742</v>
      </c>
      <c r="C1208" s="133">
        <v>0</v>
      </c>
    </row>
    <row r="1209" ht="13.5" spans="1:3">
      <c r="A1209" s="131">
        <v>2170499</v>
      </c>
      <c r="B1209" s="131" t="s">
        <v>1743</v>
      </c>
      <c r="C1209" s="133">
        <v>0</v>
      </c>
    </row>
    <row r="1210" ht="13.5" spans="1:3">
      <c r="A1210" s="131">
        <v>21799</v>
      </c>
      <c r="B1210" s="192" t="s">
        <v>1744</v>
      </c>
      <c r="C1210" s="133">
        <f>C1211</f>
        <v>0</v>
      </c>
    </row>
    <row r="1211" ht="13.5" spans="1:3">
      <c r="A1211" s="131">
        <v>2179901</v>
      </c>
      <c r="B1211" s="131" t="s">
        <v>1745</v>
      </c>
      <c r="C1211" s="133">
        <v>0</v>
      </c>
    </row>
    <row r="1212" ht="13.5" spans="1:3">
      <c r="A1212" s="131">
        <v>219</v>
      </c>
      <c r="B1212" s="192" t="s">
        <v>1746</v>
      </c>
      <c r="C1212" s="133">
        <f>SUM(C1213:C1221)</f>
        <v>0</v>
      </c>
    </row>
    <row r="1213" ht="13.5" spans="1:3">
      <c r="A1213" s="131">
        <v>21901</v>
      </c>
      <c r="B1213" s="192" t="s">
        <v>1747</v>
      </c>
      <c r="C1213" s="133">
        <v>0</v>
      </c>
    </row>
    <row r="1214" ht="13.5" spans="1:3">
      <c r="A1214" s="131">
        <v>21902</v>
      </c>
      <c r="B1214" s="192" t="s">
        <v>1748</v>
      </c>
      <c r="C1214" s="133">
        <v>0</v>
      </c>
    </row>
    <row r="1215" ht="13.5" spans="1:3">
      <c r="A1215" s="131">
        <v>21903</v>
      </c>
      <c r="B1215" s="192" t="s">
        <v>1749</v>
      </c>
      <c r="C1215" s="133">
        <v>0</v>
      </c>
    </row>
    <row r="1216" ht="13.5" spans="1:3">
      <c r="A1216" s="131">
        <v>21904</v>
      </c>
      <c r="B1216" s="192" t="s">
        <v>1750</v>
      </c>
      <c r="C1216" s="133">
        <v>0</v>
      </c>
    </row>
    <row r="1217" ht="13.5" spans="1:3">
      <c r="A1217" s="131">
        <v>21905</v>
      </c>
      <c r="B1217" s="192" t="s">
        <v>1751</v>
      </c>
      <c r="C1217" s="133">
        <v>0</v>
      </c>
    </row>
    <row r="1218" ht="13.5" spans="1:3">
      <c r="A1218" s="131">
        <v>21906</v>
      </c>
      <c r="B1218" s="192" t="s">
        <v>1479</v>
      </c>
      <c r="C1218" s="133">
        <v>0</v>
      </c>
    </row>
    <row r="1219" ht="13.5" spans="1:3">
      <c r="A1219" s="131">
        <v>21907</v>
      </c>
      <c r="B1219" s="192" t="s">
        <v>1752</v>
      </c>
      <c r="C1219" s="133">
        <v>0</v>
      </c>
    </row>
    <row r="1220" ht="13.5" spans="1:3">
      <c r="A1220" s="131">
        <v>21908</v>
      </c>
      <c r="B1220" s="192" t="s">
        <v>1753</v>
      </c>
      <c r="C1220" s="133">
        <v>0</v>
      </c>
    </row>
    <row r="1221" ht="13.5" spans="1:3">
      <c r="A1221" s="131">
        <v>21999</v>
      </c>
      <c r="B1221" s="192" t="s">
        <v>1754</v>
      </c>
      <c r="C1221" s="133">
        <v>0</v>
      </c>
    </row>
    <row r="1222" ht="13.5" spans="1:3">
      <c r="A1222" s="131">
        <v>220</v>
      </c>
      <c r="B1222" s="192" t="s">
        <v>1755</v>
      </c>
      <c r="C1222" s="133">
        <f>SUM(C1223,C1243,C1263,C1272,C1285,C1300)</f>
        <v>5661</v>
      </c>
    </row>
    <row r="1223" ht="13.5" spans="1:3">
      <c r="A1223" s="131">
        <v>22001</v>
      </c>
      <c r="B1223" s="192" t="s">
        <v>1756</v>
      </c>
      <c r="C1223" s="133">
        <f>SUM(C1224:C1242)</f>
        <v>5595</v>
      </c>
    </row>
    <row r="1224" ht="13.5" spans="1:3">
      <c r="A1224" s="131">
        <v>2200101</v>
      </c>
      <c r="B1224" s="131" t="s">
        <v>812</v>
      </c>
      <c r="C1224" s="133">
        <v>2641</v>
      </c>
    </row>
    <row r="1225" ht="13.5" spans="1:3">
      <c r="A1225" s="131">
        <v>2200102</v>
      </c>
      <c r="B1225" s="131" t="s">
        <v>813</v>
      </c>
      <c r="C1225" s="133">
        <v>0</v>
      </c>
    </row>
    <row r="1226" ht="13.5" spans="1:3">
      <c r="A1226" s="131">
        <v>2200103</v>
      </c>
      <c r="B1226" s="131" t="s">
        <v>814</v>
      </c>
      <c r="C1226" s="133">
        <v>0</v>
      </c>
    </row>
    <row r="1227" ht="13.5" spans="1:3">
      <c r="A1227" s="131">
        <v>2200104</v>
      </c>
      <c r="B1227" s="131" t="s">
        <v>1757</v>
      </c>
      <c r="C1227" s="133">
        <v>0</v>
      </c>
    </row>
    <row r="1228" ht="13.5" spans="1:3">
      <c r="A1228" s="131">
        <v>2200105</v>
      </c>
      <c r="B1228" s="131" t="s">
        <v>1758</v>
      </c>
      <c r="C1228" s="133">
        <v>0</v>
      </c>
    </row>
    <row r="1229" ht="13.5" spans="1:3">
      <c r="A1229" s="131">
        <v>2200106</v>
      </c>
      <c r="B1229" s="131" t="s">
        <v>1759</v>
      </c>
      <c r="C1229" s="133">
        <v>0</v>
      </c>
    </row>
    <row r="1230" ht="13.5" spans="1:3">
      <c r="A1230" s="131">
        <v>2200107</v>
      </c>
      <c r="B1230" s="131" t="s">
        <v>1760</v>
      </c>
      <c r="C1230" s="133">
        <v>0</v>
      </c>
    </row>
    <row r="1231" ht="13.5" spans="1:3">
      <c r="A1231" s="131">
        <v>2200108</v>
      </c>
      <c r="B1231" s="131" t="s">
        <v>1761</v>
      </c>
      <c r="C1231" s="133">
        <v>0</v>
      </c>
    </row>
    <row r="1232" ht="13.5" spans="1:3">
      <c r="A1232" s="131">
        <v>2200109</v>
      </c>
      <c r="B1232" s="131" t="s">
        <v>1762</v>
      </c>
      <c r="C1232" s="133">
        <v>0</v>
      </c>
    </row>
    <row r="1233" ht="13.5" spans="1:3">
      <c r="A1233" s="131">
        <v>2200110</v>
      </c>
      <c r="B1233" s="131" t="s">
        <v>1763</v>
      </c>
      <c r="C1233" s="133">
        <v>0</v>
      </c>
    </row>
    <row r="1234" ht="13.5" spans="1:3">
      <c r="A1234" s="131">
        <v>2200111</v>
      </c>
      <c r="B1234" s="131" t="s">
        <v>1764</v>
      </c>
      <c r="C1234" s="133">
        <v>0</v>
      </c>
    </row>
    <row r="1235" ht="13.5" spans="1:3">
      <c r="A1235" s="131">
        <v>2200112</v>
      </c>
      <c r="B1235" s="131" t="s">
        <v>1765</v>
      </c>
      <c r="C1235" s="133">
        <v>0</v>
      </c>
    </row>
    <row r="1236" ht="13.5" spans="1:3">
      <c r="A1236" s="131">
        <v>2200113</v>
      </c>
      <c r="B1236" s="131" t="s">
        <v>1766</v>
      </c>
      <c r="C1236" s="133">
        <v>0</v>
      </c>
    </row>
    <row r="1237" ht="13.5" spans="1:3">
      <c r="A1237" s="131">
        <v>2200114</v>
      </c>
      <c r="B1237" s="131" t="s">
        <v>1767</v>
      </c>
      <c r="C1237" s="133">
        <v>0</v>
      </c>
    </row>
    <row r="1238" ht="13.5" spans="1:3">
      <c r="A1238" s="131">
        <v>2200115</v>
      </c>
      <c r="B1238" s="131" t="s">
        <v>1768</v>
      </c>
      <c r="C1238" s="133">
        <v>0</v>
      </c>
    </row>
    <row r="1239" ht="13.5" spans="1:3">
      <c r="A1239" s="131">
        <v>2200116</v>
      </c>
      <c r="B1239" s="131" t="s">
        <v>1769</v>
      </c>
      <c r="C1239" s="133">
        <v>0</v>
      </c>
    </row>
    <row r="1240" ht="13.5" spans="1:3">
      <c r="A1240" s="131">
        <v>2200119</v>
      </c>
      <c r="B1240" s="131" t="s">
        <v>1770</v>
      </c>
      <c r="C1240" s="133">
        <v>0</v>
      </c>
    </row>
    <row r="1241" ht="13.5" spans="1:3">
      <c r="A1241" s="131">
        <v>2200150</v>
      </c>
      <c r="B1241" s="131" t="s">
        <v>821</v>
      </c>
      <c r="C1241" s="133">
        <v>0</v>
      </c>
    </row>
    <row r="1242" ht="13.5" spans="1:3">
      <c r="A1242" s="131">
        <v>2200199</v>
      </c>
      <c r="B1242" s="131" t="s">
        <v>1771</v>
      </c>
      <c r="C1242" s="133">
        <v>2954</v>
      </c>
    </row>
    <row r="1243" ht="13.5" spans="1:3">
      <c r="A1243" s="131">
        <v>22002</v>
      </c>
      <c r="B1243" s="192" t="s">
        <v>1772</v>
      </c>
      <c r="C1243" s="133">
        <f>SUM(C1244:C1262)</f>
        <v>0</v>
      </c>
    </row>
    <row r="1244" ht="13.5" spans="1:3">
      <c r="A1244" s="131">
        <v>2200201</v>
      </c>
      <c r="B1244" s="131" t="s">
        <v>812</v>
      </c>
      <c r="C1244" s="133">
        <v>0</v>
      </c>
    </row>
    <row r="1245" ht="13.5" spans="1:3">
      <c r="A1245" s="131">
        <v>2200202</v>
      </c>
      <c r="B1245" s="131" t="s">
        <v>813</v>
      </c>
      <c r="C1245" s="133">
        <v>0</v>
      </c>
    </row>
    <row r="1246" ht="13.5" spans="1:3">
      <c r="A1246" s="131">
        <v>2200203</v>
      </c>
      <c r="B1246" s="131" t="s">
        <v>814</v>
      </c>
      <c r="C1246" s="133">
        <v>0</v>
      </c>
    </row>
    <row r="1247" ht="13.5" spans="1:3">
      <c r="A1247" s="131">
        <v>2200204</v>
      </c>
      <c r="B1247" s="131" t="s">
        <v>1773</v>
      </c>
      <c r="C1247" s="133">
        <v>0</v>
      </c>
    </row>
    <row r="1248" ht="13.5" spans="1:3">
      <c r="A1248" s="131">
        <v>2200205</v>
      </c>
      <c r="B1248" s="131" t="s">
        <v>1774</v>
      </c>
      <c r="C1248" s="133">
        <v>0</v>
      </c>
    </row>
    <row r="1249" ht="13.5" spans="1:3">
      <c r="A1249" s="131">
        <v>2200206</v>
      </c>
      <c r="B1249" s="131" t="s">
        <v>1775</v>
      </c>
      <c r="C1249" s="133">
        <v>0</v>
      </c>
    </row>
    <row r="1250" ht="13.5" spans="1:3">
      <c r="A1250" s="131">
        <v>2200207</v>
      </c>
      <c r="B1250" s="131" t="s">
        <v>1776</v>
      </c>
      <c r="C1250" s="133">
        <v>0</v>
      </c>
    </row>
    <row r="1251" ht="13.5" spans="1:3">
      <c r="A1251" s="131">
        <v>2200208</v>
      </c>
      <c r="B1251" s="131" t="s">
        <v>1777</v>
      </c>
      <c r="C1251" s="133">
        <v>0</v>
      </c>
    </row>
    <row r="1252" ht="13.5" spans="1:3">
      <c r="A1252" s="131">
        <v>2200209</v>
      </c>
      <c r="B1252" s="131" t="s">
        <v>1778</v>
      </c>
      <c r="C1252" s="133">
        <v>0</v>
      </c>
    </row>
    <row r="1253" ht="13.5" spans="1:3">
      <c r="A1253" s="131">
        <v>2200210</v>
      </c>
      <c r="B1253" s="131" t="s">
        <v>1779</v>
      </c>
      <c r="C1253" s="133">
        <v>0</v>
      </c>
    </row>
    <row r="1254" ht="13.5" spans="1:3">
      <c r="A1254" s="131">
        <v>2200211</v>
      </c>
      <c r="B1254" s="131" t="s">
        <v>1780</v>
      </c>
      <c r="C1254" s="133">
        <v>0</v>
      </c>
    </row>
    <row r="1255" ht="13.5" spans="1:3">
      <c r="A1255" s="131">
        <v>2200212</v>
      </c>
      <c r="B1255" s="131" t="s">
        <v>1781</v>
      </c>
      <c r="C1255" s="133">
        <v>0</v>
      </c>
    </row>
    <row r="1256" ht="13.5" spans="1:3">
      <c r="A1256" s="131">
        <v>2200213</v>
      </c>
      <c r="B1256" s="131" t="s">
        <v>1782</v>
      </c>
      <c r="C1256" s="133">
        <v>0</v>
      </c>
    </row>
    <row r="1257" ht="13.5" spans="1:3">
      <c r="A1257" s="131">
        <v>2200215</v>
      </c>
      <c r="B1257" s="131" t="s">
        <v>1783</v>
      </c>
      <c r="C1257" s="133">
        <v>0</v>
      </c>
    </row>
    <row r="1258" ht="13.5" spans="1:3">
      <c r="A1258" s="131">
        <v>2200216</v>
      </c>
      <c r="B1258" s="131" t="s">
        <v>1784</v>
      </c>
      <c r="C1258" s="133">
        <v>0</v>
      </c>
    </row>
    <row r="1259" ht="13.5" spans="1:3">
      <c r="A1259" s="131">
        <v>2200217</v>
      </c>
      <c r="B1259" s="131" t="s">
        <v>1785</v>
      </c>
      <c r="C1259" s="133">
        <v>0</v>
      </c>
    </row>
    <row r="1260" ht="13.5" spans="1:3">
      <c r="A1260" s="131">
        <v>2200218</v>
      </c>
      <c r="B1260" s="131" t="s">
        <v>1786</v>
      </c>
      <c r="C1260" s="133">
        <v>0</v>
      </c>
    </row>
    <row r="1261" ht="13.5" spans="1:3">
      <c r="A1261" s="131">
        <v>2200250</v>
      </c>
      <c r="B1261" s="131" t="s">
        <v>821</v>
      </c>
      <c r="C1261" s="133">
        <v>0</v>
      </c>
    </row>
    <row r="1262" ht="13.5" spans="1:3">
      <c r="A1262" s="131">
        <v>2200299</v>
      </c>
      <c r="B1262" s="131" t="s">
        <v>1787</v>
      </c>
      <c r="C1262" s="133">
        <v>0</v>
      </c>
    </row>
    <row r="1263" ht="13.5" spans="1:3">
      <c r="A1263" s="131">
        <v>22003</v>
      </c>
      <c r="B1263" s="192" t="s">
        <v>1788</v>
      </c>
      <c r="C1263" s="133">
        <f>SUM(C1264:C1271)</f>
        <v>0</v>
      </c>
    </row>
    <row r="1264" ht="13.5" spans="1:3">
      <c r="A1264" s="131">
        <v>2200301</v>
      </c>
      <c r="B1264" s="131" t="s">
        <v>812</v>
      </c>
      <c r="C1264" s="133">
        <v>0</v>
      </c>
    </row>
    <row r="1265" ht="13.5" spans="1:3">
      <c r="A1265" s="131">
        <v>2200302</v>
      </c>
      <c r="B1265" s="131" t="s">
        <v>813</v>
      </c>
      <c r="C1265" s="133">
        <v>0</v>
      </c>
    </row>
    <row r="1266" ht="13.5" spans="1:3">
      <c r="A1266" s="131">
        <v>2200303</v>
      </c>
      <c r="B1266" s="131" t="s">
        <v>814</v>
      </c>
      <c r="C1266" s="133">
        <v>0</v>
      </c>
    </row>
    <row r="1267" ht="13.5" spans="1:3">
      <c r="A1267" s="131">
        <v>2200304</v>
      </c>
      <c r="B1267" s="131" t="s">
        <v>1789</v>
      </c>
      <c r="C1267" s="133">
        <v>0</v>
      </c>
    </row>
    <row r="1268" ht="13.5" spans="1:3">
      <c r="A1268" s="131">
        <v>2200305</v>
      </c>
      <c r="B1268" s="131" t="s">
        <v>1790</v>
      </c>
      <c r="C1268" s="133">
        <v>0</v>
      </c>
    </row>
    <row r="1269" ht="13.5" spans="1:3">
      <c r="A1269" s="131">
        <v>2200306</v>
      </c>
      <c r="B1269" s="131" t="s">
        <v>1791</v>
      </c>
      <c r="C1269" s="133">
        <v>0</v>
      </c>
    </row>
    <row r="1270" ht="13.5" spans="1:3">
      <c r="A1270" s="131">
        <v>2200350</v>
      </c>
      <c r="B1270" s="131" t="s">
        <v>821</v>
      </c>
      <c r="C1270" s="133">
        <v>0</v>
      </c>
    </row>
    <row r="1271" ht="13.5" spans="1:3">
      <c r="A1271" s="131">
        <v>2200399</v>
      </c>
      <c r="B1271" s="131" t="s">
        <v>1792</v>
      </c>
      <c r="C1271" s="133">
        <v>0</v>
      </c>
    </row>
    <row r="1272" ht="13.5" spans="1:3">
      <c r="A1272" s="131">
        <v>22004</v>
      </c>
      <c r="B1272" s="192" t="s">
        <v>1793</v>
      </c>
      <c r="C1272" s="133">
        <f>SUM(C1273:C1284)</f>
        <v>5</v>
      </c>
    </row>
    <row r="1273" ht="13.5" spans="1:3">
      <c r="A1273" s="131">
        <v>2200401</v>
      </c>
      <c r="B1273" s="131" t="s">
        <v>812</v>
      </c>
      <c r="C1273" s="133">
        <v>0</v>
      </c>
    </row>
    <row r="1274" ht="13.5" spans="1:3">
      <c r="A1274" s="131">
        <v>2200402</v>
      </c>
      <c r="B1274" s="131" t="s">
        <v>813</v>
      </c>
      <c r="C1274" s="133">
        <v>0</v>
      </c>
    </row>
    <row r="1275" ht="13.5" spans="1:3">
      <c r="A1275" s="131">
        <v>2200403</v>
      </c>
      <c r="B1275" s="131" t="s">
        <v>814</v>
      </c>
      <c r="C1275" s="133">
        <v>0</v>
      </c>
    </row>
    <row r="1276" ht="13.5" spans="1:3">
      <c r="A1276" s="131">
        <v>2200404</v>
      </c>
      <c r="B1276" s="131" t="s">
        <v>1794</v>
      </c>
      <c r="C1276" s="133">
        <v>5</v>
      </c>
    </row>
    <row r="1277" ht="13.5" spans="1:3">
      <c r="A1277" s="131">
        <v>2200405</v>
      </c>
      <c r="B1277" s="131" t="s">
        <v>1795</v>
      </c>
      <c r="C1277" s="133">
        <v>0</v>
      </c>
    </row>
    <row r="1278" ht="13.5" spans="1:3">
      <c r="A1278" s="131">
        <v>2200406</v>
      </c>
      <c r="B1278" s="131" t="s">
        <v>1796</v>
      </c>
      <c r="C1278" s="133">
        <v>0</v>
      </c>
    </row>
    <row r="1279" ht="13.5" spans="1:3">
      <c r="A1279" s="131">
        <v>2200407</v>
      </c>
      <c r="B1279" s="131" t="s">
        <v>1797</v>
      </c>
      <c r="C1279" s="133">
        <v>0</v>
      </c>
    </row>
    <row r="1280" ht="13.5" spans="1:3">
      <c r="A1280" s="131">
        <v>2200408</v>
      </c>
      <c r="B1280" s="131" t="s">
        <v>1798</v>
      </c>
      <c r="C1280" s="133">
        <v>0</v>
      </c>
    </row>
    <row r="1281" ht="13.5" spans="1:3">
      <c r="A1281" s="131">
        <v>2200409</v>
      </c>
      <c r="B1281" s="131" t="s">
        <v>1799</v>
      </c>
      <c r="C1281" s="133">
        <v>0</v>
      </c>
    </row>
    <row r="1282" ht="13.5" spans="1:3">
      <c r="A1282" s="131">
        <v>2200410</v>
      </c>
      <c r="B1282" s="131" t="s">
        <v>1800</v>
      </c>
      <c r="C1282" s="133">
        <v>0</v>
      </c>
    </row>
    <row r="1283" ht="13.5" spans="1:3">
      <c r="A1283" s="131">
        <v>2200450</v>
      </c>
      <c r="B1283" s="131" t="s">
        <v>1801</v>
      </c>
      <c r="C1283" s="133">
        <v>0</v>
      </c>
    </row>
    <row r="1284" ht="13.5" spans="1:3">
      <c r="A1284" s="131">
        <v>2200499</v>
      </c>
      <c r="B1284" s="131" t="s">
        <v>1802</v>
      </c>
      <c r="C1284" s="133">
        <v>0</v>
      </c>
    </row>
    <row r="1285" ht="13.5" spans="1:3">
      <c r="A1285" s="131">
        <v>22005</v>
      </c>
      <c r="B1285" s="192" t="s">
        <v>1803</v>
      </c>
      <c r="C1285" s="133">
        <f>SUM(C1286:C1299)</f>
        <v>61</v>
      </c>
    </row>
    <row r="1286" ht="13.5" spans="1:3">
      <c r="A1286" s="131">
        <v>2200501</v>
      </c>
      <c r="B1286" s="131" t="s">
        <v>812</v>
      </c>
      <c r="C1286" s="133">
        <v>0</v>
      </c>
    </row>
    <row r="1287" ht="13.5" spans="1:3">
      <c r="A1287" s="131">
        <v>2200502</v>
      </c>
      <c r="B1287" s="131" t="s">
        <v>813</v>
      </c>
      <c r="C1287" s="133">
        <v>0</v>
      </c>
    </row>
    <row r="1288" ht="13.5" spans="1:3">
      <c r="A1288" s="131">
        <v>2200503</v>
      </c>
      <c r="B1288" s="131" t="s">
        <v>814</v>
      </c>
      <c r="C1288" s="133">
        <v>0</v>
      </c>
    </row>
    <row r="1289" ht="13.5" spans="1:3">
      <c r="A1289" s="131">
        <v>2200504</v>
      </c>
      <c r="B1289" s="131" t="s">
        <v>1804</v>
      </c>
      <c r="C1289" s="133">
        <v>46</v>
      </c>
    </row>
    <row r="1290" ht="13.5" spans="1:3">
      <c r="A1290" s="131">
        <v>2200506</v>
      </c>
      <c r="B1290" s="131" t="s">
        <v>1805</v>
      </c>
      <c r="C1290" s="133">
        <v>0</v>
      </c>
    </row>
    <row r="1291" ht="13.5" spans="1:3">
      <c r="A1291" s="131">
        <v>2200507</v>
      </c>
      <c r="B1291" s="131" t="s">
        <v>1806</v>
      </c>
      <c r="C1291" s="133">
        <v>0</v>
      </c>
    </row>
    <row r="1292" ht="13.5" spans="1:3">
      <c r="A1292" s="131">
        <v>2200508</v>
      </c>
      <c r="B1292" s="131" t="s">
        <v>1807</v>
      </c>
      <c r="C1292" s="133">
        <v>0</v>
      </c>
    </row>
    <row r="1293" ht="13.5" spans="1:3">
      <c r="A1293" s="131">
        <v>2200509</v>
      </c>
      <c r="B1293" s="131" t="s">
        <v>1808</v>
      </c>
      <c r="C1293" s="133">
        <v>15</v>
      </c>
    </row>
    <row r="1294" ht="13.5" spans="1:3">
      <c r="A1294" s="131">
        <v>2200510</v>
      </c>
      <c r="B1294" s="131" t="s">
        <v>1809</v>
      </c>
      <c r="C1294" s="133">
        <v>0</v>
      </c>
    </row>
    <row r="1295" ht="13.5" spans="1:3">
      <c r="A1295" s="131">
        <v>2200511</v>
      </c>
      <c r="B1295" s="131" t="s">
        <v>1810</v>
      </c>
      <c r="C1295" s="133">
        <v>0</v>
      </c>
    </row>
    <row r="1296" ht="13.5" spans="1:3">
      <c r="A1296" s="131">
        <v>2200512</v>
      </c>
      <c r="B1296" s="131" t="s">
        <v>1811</v>
      </c>
      <c r="C1296" s="133">
        <v>0</v>
      </c>
    </row>
    <row r="1297" ht="13.5" spans="1:3">
      <c r="A1297" s="131">
        <v>2200513</v>
      </c>
      <c r="B1297" s="131" t="s">
        <v>1812</v>
      </c>
      <c r="C1297" s="133">
        <v>0</v>
      </c>
    </row>
    <row r="1298" ht="13.5" spans="1:3">
      <c r="A1298" s="131">
        <v>2200514</v>
      </c>
      <c r="B1298" s="131" t="s">
        <v>1813</v>
      </c>
      <c r="C1298" s="133">
        <v>0</v>
      </c>
    </row>
    <row r="1299" ht="13.5" spans="1:3">
      <c r="A1299" s="131">
        <v>2200599</v>
      </c>
      <c r="B1299" s="131" t="s">
        <v>1814</v>
      </c>
      <c r="C1299" s="133">
        <v>0</v>
      </c>
    </row>
    <row r="1300" ht="13.5" spans="1:3">
      <c r="A1300" s="131">
        <v>22099</v>
      </c>
      <c r="B1300" s="192" t="s">
        <v>1815</v>
      </c>
      <c r="C1300" s="133">
        <f>C1301</f>
        <v>0</v>
      </c>
    </row>
    <row r="1301" ht="13.5" spans="1:3">
      <c r="A1301" s="131">
        <v>2209901</v>
      </c>
      <c r="B1301" s="131" t="s">
        <v>1816</v>
      </c>
      <c r="C1301" s="133">
        <v>0</v>
      </c>
    </row>
    <row r="1302" ht="13.5" spans="1:3">
      <c r="A1302" s="131">
        <v>221</v>
      </c>
      <c r="B1302" s="192" t="s">
        <v>1817</v>
      </c>
      <c r="C1302" s="133">
        <f>SUM(C1303,C1312,C1316)</f>
        <v>4725</v>
      </c>
    </row>
    <row r="1303" ht="13.5" spans="1:3">
      <c r="A1303" s="131">
        <v>22101</v>
      </c>
      <c r="B1303" s="192" t="s">
        <v>1818</v>
      </c>
      <c r="C1303" s="133">
        <f>SUM(C1304:C1311)</f>
        <v>903</v>
      </c>
    </row>
    <row r="1304" ht="13.5" spans="1:3">
      <c r="A1304" s="131">
        <v>2210101</v>
      </c>
      <c r="B1304" s="131" t="s">
        <v>1819</v>
      </c>
      <c r="C1304" s="133">
        <v>444</v>
      </c>
    </row>
    <row r="1305" ht="13.5" spans="1:3">
      <c r="A1305" s="131">
        <v>2210102</v>
      </c>
      <c r="B1305" s="131" t="s">
        <v>1820</v>
      </c>
      <c r="C1305" s="133">
        <v>0</v>
      </c>
    </row>
    <row r="1306" ht="13.5" spans="1:3">
      <c r="A1306" s="131">
        <v>2210103</v>
      </c>
      <c r="B1306" s="131" t="s">
        <v>1821</v>
      </c>
      <c r="C1306" s="133">
        <v>0</v>
      </c>
    </row>
    <row r="1307" ht="13.5" spans="1:3">
      <c r="A1307" s="131">
        <v>2210104</v>
      </c>
      <c r="B1307" s="131" t="s">
        <v>1822</v>
      </c>
      <c r="C1307" s="133">
        <v>0</v>
      </c>
    </row>
    <row r="1308" ht="13.5" spans="1:3">
      <c r="A1308" s="131">
        <v>2210105</v>
      </c>
      <c r="B1308" s="131" t="s">
        <v>1823</v>
      </c>
      <c r="C1308" s="133">
        <v>310</v>
      </c>
    </row>
    <row r="1309" ht="13.5" spans="1:3">
      <c r="A1309" s="131">
        <v>2210106</v>
      </c>
      <c r="B1309" s="131" t="s">
        <v>1824</v>
      </c>
      <c r="C1309" s="133">
        <v>20</v>
      </c>
    </row>
    <row r="1310" ht="13.5" spans="1:3">
      <c r="A1310" s="131">
        <v>2210107</v>
      </c>
      <c r="B1310" s="131" t="s">
        <v>1825</v>
      </c>
      <c r="C1310" s="133">
        <v>0</v>
      </c>
    </row>
    <row r="1311" ht="13.5" spans="1:3">
      <c r="A1311" s="131">
        <v>2210199</v>
      </c>
      <c r="B1311" s="131" t="s">
        <v>1826</v>
      </c>
      <c r="C1311" s="133">
        <v>129</v>
      </c>
    </row>
    <row r="1312" ht="13.5" spans="1:3">
      <c r="A1312" s="131">
        <v>22102</v>
      </c>
      <c r="B1312" s="192" t="s">
        <v>1827</v>
      </c>
      <c r="C1312" s="133">
        <f>SUM(C1313:C1315)</f>
        <v>3822</v>
      </c>
    </row>
    <row r="1313" ht="13.5" spans="1:3">
      <c r="A1313" s="131">
        <v>2210201</v>
      </c>
      <c r="B1313" s="131" t="s">
        <v>1828</v>
      </c>
      <c r="C1313" s="133">
        <v>3822</v>
      </c>
    </row>
    <row r="1314" ht="13.5" spans="1:3">
      <c r="A1314" s="131">
        <v>2210202</v>
      </c>
      <c r="B1314" s="131" t="s">
        <v>1829</v>
      </c>
      <c r="C1314" s="133">
        <v>0</v>
      </c>
    </row>
    <row r="1315" ht="13.5" spans="1:3">
      <c r="A1315" s="131">
        <v>2210203</v>
      </c>
      <c r="B1315" s="131" t="s">
        <v>1830</v>
      </c>
      <c r="C1315" s="133">
        <v>0</v>
      </c>
    </row>
    <row r="1316" ht="13.5" spans="1:3">
      <c r="A1316" s="131">
        <v>22103</v>
      </c>
      <c r="B1316" s="192" t="s">
        <v>1831</v>
      </c>
      <c r="C1316" s="133">
        <f>SUM(C1317:C1319)</f>
        <v>0</v>
      </c>
    </row>
    <row r="1317" ht="13.5" spans="1:3">
      <c r="A1317" s="131">
        <v>2210301</v>
      </c>
      <c r="B1317" s="131" t="s">
        <v>1832</v>
      </c>
      <c r="C1317" s="133">
        <v>0</v>
      </c>
    </row>
    <row r="1318" ht="13.5" spans="1:3">
      <c r="A1318" s="131">
        <v>2210302</v>
      </c>
      <c r="B1318" s="131" t="s">
        <v>1833</v>
      </c>
      <c r="C1318" s="133">
        <v>0</v>
      </c>
    </row>
    <row r="1319" ht="13.5" spans="1:3">
      <c r="A1319" s="131">
        <v>2210399</v>
      </c>
      <c r="B1319" s="131" t="s">
        <v>1834</v>
      </c>
      <c r="C1319" s="133">
        <v>0</v>
      </c>
    </row>
    <row r="1320" ht="13.5" spans="1:3">
      <c r="A1320" s="131">
        <v>222</v>
      </c>
      <c r="B1320" s="192" t="s">
        <v>1835</v>
      </c>
      <c r="C1320" s="133">
        <f>SUM(C1321,C1336,C1350,C1356,C1362)</f>
        <v>2322</v>
      </c>
    </row>
    <row r="1321" ht="13.5" spans="1:3">
      <c r="A1321" s="131">
        <v>22201</v>
      </c>
      <c r="B1321" s="192" t="s">
        <v>1836</v>
      </c>
      <c r="C1321" s="133">
        <f>SUM(C1322:C1335)</f>
        <v>2253</v>
      </c>
    </row>
    <row r="1322" ht="13.5" spans="1:3">
      <c r="A1322" s="131">
        <v>2220101</v>
      </c>
      <c r="B1322" s="131" t="s">
        <v>812</v>
      </c>
      <c r="C1322" s="133">
        <v>0</v>
      </c>
    </row>
    <row r="1323" ht="13.5" spans="1:3">
      <c r="A1323" s="131">
        <v>2220102</v>
      </c>
      <c r="B1323" s="131" t="s">
        <v>813</v>
      </c>
      <c r="C1323" s="133">
        <v>0</v>
      </c>
    </row>
    <row r="1324" ht="13.5" spans="1:3">
      <c r="A1324" s="131">
        <v>2220103</v>
      </c>
      <c r="B1324" s="131" t="s">
        <v>814</v>
      </c>
      <c r="C1324" s="133">
        <v>0</v>
      </c>
    </row>
    <row r="1325" ht="13.5" spans="1:3">
      <c r="A1325" s="131">
        <v>2220104</v>
      </c>
      <c r="B1325" s="131" t="s">
        <v>1837</v>
      </c>
      <c r="C1325" s="133">
        <v>0</v>
      </c>
    </row>
    <row r="1326" ht="13.5" spans="1:3">
      <c r="A1326" s="131">
        <v>2220105</v>
      </c>
      <c r="B1326" s="131" t="s">
        <v>1838</v>
      </c>
      <c r="C1326" s="133">
        <v>0</v>
      </c>
    </row>
    <row r="1327" ht="13.5" spans="1:3">
      <c r="A1327" s="131">
        <v>2220106</v>
      </c>
      <c r="B1327" s="131" t="s">
        <v>1839</v>
      </c>
      <c r="C1327" s="133">
        <v>0</v>
      </c>
    </row>
    <row r="1328" ht="13.5" spans="1:3">
      <c r="A1328" s="131">
        <v>2220107</v>
      </c>
      <c r="B1328" s="131" t="s">
        <v>1840</v>
      </c>
      <c r="C1328" s="133">
        <v>0</v>
      </c>
    </row>
    <row r="1329" ht="13.5" spans="1:3">
      <c r="A1329" s="131">
        <v>2220112</v>
      </c>
      <c r="B1329" s="131" t="s">
        <v>1841</v>
      </c>
      <c r="C1329" s="133">
        <v>0</v>
      </c>
    </row>
    <row r="1330" ht="13.5" spans="1:3">
      <c r="A1330" s="131">
        <v>2220113</v>
      </c>
      <c r="B1330" s="131" t="s">
        <v>1842</v>
      </c>
      <c r="C1330" s="133">
        <v>0</v>
      </c>
    </row>
    <row r="1331" ht="13.5" spans="1:3">
      <c r="A1331" s="131">
        <v>2220114</v>
      </c>
      <c r="B1331" s="131" t="s">
        <v>1843</v>
      </c>
      <c r="C1331" s="133">
        <v>0</v>
      </c>
    </row>
    <row r="1332" ht="13.5" spans="1:3">
      <c r="A1332" s="131">
        <v>2220115</v>
      </c>
      <c r="B1332" s="131" t="s">
        <v>1844</v>
      </c>
      <c r="C1332" s="133">
        <v>200</v>
      </c>
    </row>
    <row r="1333" ht="13.5" spans="1:3">
      <c r="A1333" s="131">
        <v>2220118</v>
      </c>
      <c r="B1333" s="131" t="s">
        <v>1845</v>
      </c>
      <c r="C1333" s="133">
        <v>0</v>
      </c>
    </row>
    <row r="1334" ht="13.5" spans="1:3">
      <c r="A1334" s="131">
        <v>2220150</v>
      </c>
      <c r="B1334" s="131" t="s">
        <v>821</v>
      </c>
      <c r="C1334" s="133">
        <v>0</v>
      </c>
    </row>
    <row r="1335" ht="13.5" spans="1:3">
      <c r="A1335" s="131">
        <v>2220199</v>
      </c>
      <c r="B1335" s="131" t="s">
        <v>1846</v>
      </c>
      <c r="C1335" s="133">
        <v>2053</v>
      </c>
    </row>
    <row r="1336" ht="13.5" spans="1:3">
      <c r="A1336" s="131">
        <v>22202</v>
      </c>
      <c r="B1336" s="192" t="s">
        <v>1847</v>
      </c>
      <c r="C1336" s="133">
        <f>SUM(C1337:C1349)</f>
        <v>0</v>
      </c>
    </row>
    <row r="1337" ht="13.5" spans="1:3">
      <c r="A1337" s="131">
        <v>2220201</v>
      </c>
      <c r="B1337" s="131" t="s">
        <v>812</v>
      </c>
      <c r="C1337" s="133">
        <v>0</v>
      </c>
    </row>
    <row r="1338" ht="13.5" spans="1:3">
      <c r="A1338" s="131">
        <v>2220202</v>
      </c>
      <c r="B1338" s="131" t="s">
        <v>813</v>
      </c>
      <c r="C1338" s="133">
        <v>0</v>
      </c>
    </row>
    <row r="1339" ht="13.5" spans="1:3">
      <c r="A1339" s="131">
        <v>2220203</v>
      </c>
      <c r="B1339" s="131" t="s">
        <v>814</v>
      </c>
      <c r="C1339" s="133">
        <v>0</v>
      </c>
    </row>
    <row r="1340" ht="13.5" spans="1:3">
      <c r="A1340" s="131">
        <v>2220204</v>
      </c>
      <c r="B1340" s="131" t="s">
        <v>1848</v>
      </c>
      <c r="C1340" s="133">
        <v>0</v>
      </c>
    </row>
    <row r="1341" ht="13.5" spans="1:3">
      <c r="A1341" s="131">
        <v>2220205</v>
      </c>
      <c r="B1341" s="131" t="s">
        <v>1849</v>
      </c>
      <c r="C1341" s="133">
        <v>0</v>
      </c>
    </row>
    <row r="1342" ht="13.5" spans="1:3">
      <c r="A1342" s="131">
        <v>2220206</v>
      </c>
      <c r="B1342" s="131" t="s">
        <v>1850</v>
      </c>
      <c r="C1342" s="133">
        <v>0</v>
      </c>
    </row>
    <row r="1343" ht="13.5" spans="1:3">
      <c r="A1343" s="131">
        <v>2220207</v>
      </c>
      <c r="B1343" s="131" t="s">
        <v>1851</v>
      </c>
      <c r="C1343" s="133">
        <v>0</v>
      </c>
    </row>
    <row r="1344" ht="13.5" spans="1:3">
      <c r="A1344" s="131">
        <v>2220209</v>
      </c>
      <c r="B1344" s="131" t="s">
        <v>1852</v>
      </c>
      <c r="C1344" s="133">
        <v>0</v>
      </c>
    </row>
    <row r="1345" ht="13.5" spans="1:3">
      <c r="A1345" s="131">
        <v>2220210</v>
      </c>
      <c r="B1345" s="131" t="s">
        <v>1853</v>
      </c>
      <c r="C1345" s="133">
        <v>0</v>
      </c>
    </row>
    <row r="1346" ht="13.5" spans="1:3">
      <c r="A1346" s="131">
        <v>2220211</v>
      </c>
      <c r="B1346" s="131" t="s">
        <v>1854</v>
      </c>
      <c r="C1346" s="133">
        <v>0</v>
      </c>
    </row>
    <row r="1347" ht="13.5" spans="1:3">
      <c r="A1347" s="131">
        <v>2220212</v>
      </c>
      <c r="B1347" s="131" t="s">
        <v>1855</v>
      </c>
      <c r="C1347" s="133">
        <v>0</v>
      </c>
    </row>
    <row r="1348" ht="13.5" spans="1:3">
      <c r="A1348" s="131">
        <v>2220250</v>
      </c>
      <c r="B1348" s="131" t="s">
        <v>821</v>
      </c>
      <c r="C1348" s="133">
        <v>0</v>
      </c>
    </row>
    <row r="1349" ht="13.5" spans="1:3">
      <c r="A1349" s="131">
        <v>2220299</v>
      </c>
      <c r="B1349" s="131" t="s">
        <v>1856</v>
      </c>
      <c r="C1349" s="133">
        <v>0</v>
      </c>
    </row>
    <row r="1350" ht="13.5" spans="1:3">
      <c r="A1350" s="131">
        <v>22203</v>
      </c>
      <c r="B1350" s="192" t="s">
        <v>1857</v>
      </c>
      <c r="C1350" s="133">
        <f>SUM(C1351:C1355)</f>
        <v>0</v>
      </c>
    </row>
    <row r="1351" ht="13.5" spans="1:3">
      <c r="A1351" s="131">
        <v>2220301</v>
      </c>
      <c r="B1351" s="131" t="s">
        <v>1858</v>
      </c>
      <c r="C1351" s="133">
        <v>0</v>
      </c>
    </row>
    <row r="1352" ht="13.5" spans="1:3">
      <c r="A1352" s="131">
        <v>2220302</v>
      </c>
      <c r="B1352" s="131" t="s">
        <v>1859</v>
      </c>
      <c r="C1352" s="133">
        <v>0</v>
      </c>
    </row>
    <row r="1353" ht="13.5" spans="1:3">
      <c r="A1353" s="131">
        <v>2220303</v>
      </c>
      <c r="B1353" s="131" t="s">
        <v>1860</v>
      </c>
      <c r="C1353" s="133">
        <v>0</v>
      </c>
    </row>
    <row r="1354" ht="13.5" spans="1:3">
      <c r="A1354" s="131">
        <v>2220304</v>
      </c>
      <c r="B1354" s="131" t="s">
        <v>1861</v>
      </c>
      <c r="C1354" s="133">
        <v>0</v>
      </c>
    </row>
    <row r="1355" ht="13.5" spans="1:3">
      <c r="A1355" s="131">
        <v>2220399</v>
      </c>
      <c r="B1355" s="131" t="s">
        <v>1862</v>
      </c>
      <c r="C1355" s="133">
        <v>0</v>
      </c>
    </row>
    <row r="1356" ht="13.5" spans="1:3">
      <c r="A1356" s="131">
        <v>22204</v>
      </c>
      <c r="B1356" s="192" t="s">
        <v>1863</v>
      </c>
      <c r="C1356" s="133">
        <f>SUM(C1357:C1361)</f>
        <v>69</v>
      </c>
    </row>
    <row r="1357" ht="13.5" spans="1:3">
      <c r="A1357" s="131">
        <v>2220401</v>
      </c>
      <c r="B1357" s="131" t="s">
        <v>1864</v>
      </c>
      <c r="C1357" s="133">
        <v>0</v>
      </c>
    </row>
    <row r="1358" ht="13.5" spans="1:3">
      <c r="A1358" s="131">
        <v>2220402</v>
      </c>
      <c r="B1358" s="131" t="s">
        <v>1865</v>
      </c>
      <c r="C1358" s="133">
        <v>0</v>
      </c>
    </row>
    <row r="1359" ht="13.5" spans="1:3">
      <c r="A1359" s="131">
        <v>2220403</v>
      </c>
      <c r="B1359" s="131" t="s">
        <v>1866</v>
      </c>
      <c r="C1359" s="133">
        <v>69</v>
      </c>
    </row>
    <row r="1360" ht="13.5" spans="1:3">
      <c r="A1360" s="131">
        <v>2220404</v>
      </c>
      <c r="B1360" s="131" t="s">
        <v>1867</v>
      </c>
      <c r="C1360" s="133">
        <v>0</v>
      </c>
    </row>
    <row r="1361" ht="13.5" spans="1:3">
      <c r="A1361" s="131">
        <v>2220499</v>
      </c>
      <c r="B1361" s="131" t="s">
        <v>1868</v>
      </c>
      <c r="C1361" s="133">
        <v>0</v>
      </c>
    </row>
    <row r="1362" ht="13.5" spans="1:3">
      <c r="A1362" s="131">
        <v>22205</v>
      </c>
      <c r="B1362" s="192" t="s">
        <v>1869</v>
      </c>
      <c r="C1362" s="133">
        <f>SUM(C1363:C1373)</f>
        <v>0</v>
      </c>
    </row>
    <row r="1363" ht="13.5" spans="1:3">
      <c r="A1363" s="131">
        <v>2220501</v>
      </c>
      <c r="B1363" s="131" t="s">
        <v>1870</v>
      </c>
      <c r="C1363" s="133">
        <v>0</v>
      </c>
    </row>
    <row r="1364" ht="13.5" spans="1:3">
      <c r="A1364" s="131">
        <v>2220502</v>
      </c>
      <c r="B1364" s="131" t="s">
        <v>1871</v>
      </c>
      <c r="C1364" s="133">
        <v>0</v>
      </c>
    </row>
    <row r="1365" ht="13.5" spans="1:3">
      <c r="A1365" s="131">
        <v>2220503</v>
      </c>
      <c r="B1365" s="131" t="s">
        <v>1872</v>
      </c>
      <c r="C1365" s="133">
        <v>0</v>
      </c>
    </row>
    <row r="1366" ht="13.5" spans="1:3">
      <c r="A1366" s="131">
        <v>2220504</v>
      </c>
      <c r="B1366" s="131" t="s">
        <v>1873</v>
      </c>
      <c r="C1366" s="133">
        <v>0</v>
      </c>
    </row>
    <row r="1367" ht="13.5" spans="1:3">
      <c r="A1367" s="131">
        <v>2220505</v>
      </c>
      <c r="B1367" s="131" t="s">
        <v>1874</v>
      </c>
      <c r="C1367" s="133">
        <v>0</v>
      </c>
    </row>
    <row r="1368" ht="13.5" spans="1:3">
      <c r="A1368" s="131">
        <v>2220506</v>
      </c>
      <c r="B1368" s="131" t="s">
        <v>1875</v>
      </c>
      <c r="C1368" s="133">
        <v>0</v>
      </c>
    </row>
    <row r="1369" ht="13.5" spans="1:3">
      <c r="A1369" s="131">
        <v>2220507</v>
      </c>
      <c r="B1369" s="131" t="s">
        <v>1876</v>
      </c>
      <c r="C1369" s="133">
        <v>0</v>
      </c>
    </row>
    <row r="1370" ht="13.5" spans="1:3">
      <c r="A1370" s="131">
        <v>2220508</v>
      </c>
      <c r="B1370" s="131" t="s">
        <v>1877</v>
      </c>
      <c r="C1370" s="133">
        <v>0</v>
      </c>
    </row>
    <row r="1371" ht="13.5" spans="1:3">
      <c r="A1371" s="131">
        <v>2220509</v>
      </c>
      <c r="B1371" s="131" t="s">
        <v>1878</v>
      </c>
      <c r="C1371" s="133">
        <v>0</v>
      </c>
    </row>
    <row r="1372" ht="13.5" spans="1:3">
      <c r="A1372" s="131">
        <v>2220510</v>
      </c>
      <c r="B1372" s="131" t="s">
        <v>1879</v>
      </c>
      <c r="C1372" s="133">
        <v>0</v>
      </c>
    </row>
    <row r="1373" ht="13.5" spans="1:3">
      <c r="A1373" s="131">
        <v>2220599</v>
      </c>
      <c r="B1373" s="131" t="s">
        <v>1880</v>
      </c>
      <c r="C1373" s="133">
        <v>0</v>
      </c>
    </row>
    <row r="1374" ht="13.5" spans="1:3">
      <c r="A1374" s="131">
        <v>229</v>
      </c>
      <c r="B1374" s="192" t="s">
        <v>1881</v>
      </c>
      <c r="C1374" s="133">
        <f>C1375</f>
        <v>1374</v>
      </c>
    </row>
    <row r="1375" ht="13.5" spans="1:3">
      <c r="A1375" s="131">
        <v>22999</v>
      </c>
      <c r="B1375" s="192" t="s">
        <v>1882</v>
      </c>
      <c r="C1375" s="133">
        <f>C1376</f>
        <v>1374</v>
      </c>
    </row>
    <row r="1376" ht="13.5" spans="1:3">
      <c r="A1376" s="131">
        <v>2299901</v>
      </c>
      <c r="B1376" s="139" t="s">
        <v>1883</v>
      </c>
      <c r="C1376" s="133">
        <v>1374</v>
      </c>
    </row>
    <row r="1377" ht="13.5" spans="1:3">
      <c r="A1377" s="131">
        <v>232</v>
      </c>
      <c r="B1377" s="192" t="s">
        <v>1884</v>
      </c>
      <c r="C1377" s="133">
        <f>SUM(C1378,C1379,C1384)</f>
        <v>6280</v>
      </c>
    </row>
    <row r="1378" ht="13.5" spans="1:3">
      <c r="A1378" s="131">
        <v>23201</v>
      </c>
      <c r="B1378" s="192" t="s">
        <v>1885</v>
      </c>
      <c r="C1378" s="133">
        <v>0</v>
      </c>
    </row>
    <row r="1379" ht="13.5" spans="1:3">
      <c r="A1379" s="131">
        <v>23202</v>
      </c>
      <c r="B1379" s="192" t="s">
        <v>1886</v>
      </c>
      <c r="C1379" s="133">
        <f>SUM(C1380:C1383)</f>
        <v>0</v>
      </c>
    </row>
    <row r="1380" ht="13.5" spans="1:3">
      <c r="A1380" s="131">
        <v>2320201</v>
      </c>
      <c r="B1380" s="131" t="s">
        <v>1887</v>
      </c>
      <c r="C1380" s="133">
        <v>0</v>
      </c>
    </row>
    <row r="1381" ht="13.5" spans="1:3">
      <c r="A1381" s="131">
        <v>2320202</v>
      </c>
      <c r="B1381" s="131" t="s">
        <v>1888</v>
      </c>
      <c r="C1381" s="133">
        <v>0</v>
      </c>
    </row>
    <row r="1382" ht="13.5" spans="1:3">
      <c r="A1382" s="131">
        <v>2320203</v>
      </c>
      <c r="B1382" s="131" t="s">
        <v>1889</v>
      </c>
      <c r="C1382" s="133">
        <v>0</v>
      </c>
    </row>
    <row r="1383" ht="13.5" spans="1:3">
      <c r="A1383" s="131">
        <v>2320299</v>
      </c>
      <c r="B1383" s="131" t="s">
        <v>1890</v>
      </c>
      <c r="C1383" s="133">
        <v>0</v>
      </c>
    </row>
    <row r="1384" ht="13.5" spans="1:3">
      <c r="A1384" s="131">
        <v>23203</v>
      </c>
      <c r="B1384" s="192" t="s">
        <v>1891</v>
      </c>
      <c r="C1384" s="133">
        <f>SUM(C1385:C1388)</f>
        <v>6280</v>
      </c>
    </row>
    <row r="1385" ht="13.5" spans="1:3">
      <c r="A1385" s="131">
        <v>2320301</v>
      </c>
      <c r="B1385" s="131" t="s">
        <v>1892</v>
      </c>
      <c r="C1385" s="133">
        <v>6280</v>
      </c>
    </row>
    <row r="1386" ht="13.5" spans="1:3">
      <c r="A1386" s="131">
        <v>2320302</v>
      </c>
      <c r="B1386" s="131" t="s">
        <v>1893</v>
      </c>
      <c r="C1386" s="133">
        <v>0</v>
      </c>
    </row>
    <row r="1387" ht="13.5" spans="1:3">
      <c r="A1387" s="131">
        <v>2320303</v>
      </c>
      <c r="B1387" s="131" t="s">
        <v>1894</v>
      </c>
      <c r="C1387" s="133">
        <v>0</v>
      </c>
    </row>
    <row r="1388" ht="13.5" spans="1:3">
      <c r="A1388" s="131">
        <v>2320304</v>
      </c>
      <c r="B1388" s="131" t="s">
        <v>1895</v>
      </c>
      <c r="C1388" s="133">
        <v>0</v>
      </c>
    </row>
    <row r="1389" ht="13.5" spans="1:3">
      <c r="A1389" s="131">
        <v>233</v>
      </c>
      <c r="B1389" s="192" t="s">
        <v>1896</v>
      </c>
      <c r="C1389" s="133">
        <f>C1390+C1391+C1392</f>
        <v>254</v>
      </c>
    </row>
    <row r="1390" ht="13.5" spans="1:3">
      <c r="A1390" s="131">
        <v>23301</v>
      </c>
      <c r="B1390" s="192" t="s">
        <v>1897</v>
      </c>
      <c r="C1390" s="133">
        <v>0</v>
      </c>
    </row>
    <row r="1391" ht="13.5" spans="1:3">
      <c r="A1391" s="131">
        <v>23302</v>
      </c>
      <c r="B1391" s="192" t="s">
        <v>1898</v>
      </c>
      <c r="C1391" s="133">
        <v>0</v>
      </c>
    </row>
    <row r="1392" ht="13.5" spans="1:3">
      <c r="A1392" s="131">
        <v>23303</v>
      </c>
      <c r="B1392" s="192" t="s">
        <v>1899</v>
      </c>
      <c r="C1392" s="133">
        <v>254</v>
      </c>
    </row>
  </sheetData>
  <mergeCells count="1">
    <mergeCell ref="A2:C2"/>
  </mergeCells>
  <printOptions horizontalCentered="1"/>
  <pageMargins left="0.747916666666667" right="0.747916666666667" top="0.984027777777778" bottom="0.984027777777778" header="0.511805555555556" footer="0.511805555555556"/>
  <pageSetup paperSize="9" scale="95"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E64"/>
  <sheetViews>
    <sheetView workbookViewId="0">
      <selection activeCell="A2" sqref="A2:C2"/>
    </sheetView>
  </sheetViews>
  <sheetFormatPr defaultColWidth="9" defaultRowHeight="15.75" outlineLevelCol="4"/>
  <cols>
    <col min="1" max="1" width="15" style="67" customWidth="1"/>
    <col min="2" max="2" width="38.625" style="67" customWidth="1"/>
    <col min="3" max="3" width="17.25" style="68" customWidth="1"/>
    <col min="4" max="16384" width="9" style="67"/>
  </cols>
  <sheetData>
    <row r="1" ht="21" customHeight="1" spans="1:1">
      <c r="A1" s="63" t="s">
        <v>1900</v>
      </c>
    </row>
    <row r="2" ht="24.75" customHeight="1" spans="1:3">
      <c r="A2" s="69" t="s">
        <v>1901</v>
      </c>
      <c r="B2" s="70"/>
      <c r="C2" s="70"/>
    </row>
    <row r="3" s="63" customFormat="1" ht="24" customHeight="1" spans="3:3">
      <c r="C3" s="71" t="s">
        <v>763</v>
      </c>
    </row>
    <row r="4" s="64" customFormat="1" ht="43.5" customHeight="1" spans="1:3">
      <c r="A4" s="231" t="s">
        <v>806</v>
      </c>
      <c r="B4" s="231" t="s">
        <v>807</v>
      </c>
      <c r="C4" s="232" t="s">
        <v>5</v>
      </c>
    </row>
    <row r="5" s="229" customFormat="1" ht="30" customHeight="1" spans="1:3">
      <c r="A5" s="233" t="s">
        <v>1902</v>
      </c>
      <c r="B5" s="233" t="s">
        <v>1903</v>
      </c>
      <c r="C5" s="233">
        <v>128568</v>
      </c>
    </row>
    <row r="6" s="230" customFormat="1" ht="30" customHeight="1" spans="1:3">
      <c r="A6" s="234" t="s">
        <v>1904</v>
      </c>
      <c r="B6" s="234" t="s">
        <v>1905</v>
      </c>
      <c r="C6" s="234">
        <v>52515</v>
      </c>
    </row>
    <row r="7" s="63" customFormat="1" ht="30" customHeight="1" spans="1:3">
      <c r="A7" s="235" t="s">
        <v>1906</v>
      </c>
      <c r="B7" s="235" t="s">
        <v>1907</v>
      </c>
      <c r="C7" s="236">
        <v>20884</v>
      </c>
    </row>
    <row r="8" s="64" customFormat="1" ht="30" customHeight="1" spans="1:3">
      <c r="A8" s="233" t="s">
        <v>1908</v>
      </c>
      <c r="B8" s="233" t="s">
        <v>1909</v>
      </c>
      <c r="C8" s="236">
        <v>9866</v>
      </c>
    </row>
    <row r="9" s="63" customFormat="1" ht="30" customHeight="1" spans="1:5">
      <c r="A9" s="234" t="s">
        <v>1910</v>
      </c>
      <c r="B9" s="234" t="s">
        <v>1911</v>
      </c>
      <c r="C9" s="236">
        <v>5468</v>
      </c>
      <c r="E9" s="87"/>
    </row>
    <row r="10" s="63" customFormat="1" ht="30" customHeight="1" spans="1:3">
      <c r="A10" s="235" t="s">
        <v>1912</v>
      </c>
      <c r="B10" s="235" t="s">
        <v>1913</v>
      </c>
      <c r="C10" s="236">
        <v>187</v>
      </c>
    </row>
    <row r="11" s="64" customFormat="1" ht="30" customHeight="1" spans="1:3">
      <c r="A11" s="235" t="s">
        <v>1914</v>
      </c>
      <c r="B11" s="235" t="s">
        <v>1915</v>
      </c>
      <c r="C11" s="236">
        <v>27618</v>
      </c>
    </row>
    <row r="12" ht="30" customHeight="1" spans="1:3">
      <c r="A12" s="237">
        <v>30108</v>
      </c>
      <c r="B12" s="237" t="s">
        <v>1916</v>
      </c>
      <c r="C12" s="238">
        <v>1516</v>
      </c>
    </row>
    <row r="13" ht="30" customHeight="1" spans="1:3">
      <c r="A13" s="237">
        <v>30109</v>
      </c>
      <c r="B13" s="237" t="s">
        <v>1917</v>
      </c>
      <c r="C13" s="238">
        <v>87</v>
      </c>
    </row>
    <row r="14" ht="30" customHeight="1" spans="1:3">
      <c r="A14" s="237">
        <v>30199</v>
      </c>
      <c r="B14" s="237" t="s">
        <v>1918</v>
      </c>
      <c r="C14" s="238">
        <v>10427</v>
      </c>
    </row>
    <row r="15" ht="30" customHeight="1" spans="1:3">
      <c r="A15" s="237" t="s">
        <v>1919</v>
      </c>
      <c r="B15" s="237" t="s">
        <v>1920</v>
      </c>
      <c r="C15" s="238">
        <v>38420</v>
      </c>
    </row>
    <row r="16" ht="30" customHeight="1" spans="1:3">
      <c r="A16" s="237" t="s">
        <v>1921</v>
      </c>
      <c r="B16" s="237" t="s">
        <v>1922</v>
      </c>
      <c r="C16" s="238">
        <v>6252</v>
      </c>
    </row>
    <row r="17" ht="30" customHeight="1" spans="1:3">
      <c r="A17" s="237" t="s">
        <v>1923</v>
      </c>
      <c r="B17" s="237" t="s">
        <v>1924</v>
      </c>
      <c r="C17" s="238">
        <v>467</v>
      </c>
    </row>
    <row r="18" ht="30" customHeight="1" spans="1:3">
      <c r="A18" s="237" t="s">
        <v>1925</v>
      </c>
      <c r="B18" s="237" t="s">
        <v>1926</v>
      </c>
      <c r="C18" s="238">
        <v>19</v>
      </c>
    </row>
    <row r="19" ht="30" customHeight="1" spans="1:3">
      <c r="A19" s="237" t="s">
        <v>1927</v>
      </c>
      <c r="B19" s="237" t="s">
        <v>1928</v>
      </c>
      <c r="C19" s="238">
        <v>14</v>
      </c>
    </row>
    <row r="20" ht="30" customHeight="1" spans="1:3">
      <c r="A20" s="237" t="s">
        <v>1929</v>
      </c>
      <c r="B20" s="237" t="s">
        <v>1930</v>
      </c>
      <c r="C20" s="238">
        <v>100</v>
      </c>
    </row>
    <row r="21" ht="30" customHeight="1" spans="1:3">
      <c r="A21" s="237" t="s">
        <v>1931</v>
      </c>
      <c r="B21" s="237" t="s">
        <v>1932</v>
      </c>
      <c r="C21" s="238">
        <v>1705</v>
      </c>
    </row>
    <row r="22" ht="30" customHeight="1" spans="1:3">
      <c r="A22" s="237" t="s">
        <v>1933</v>
      </c>
      <c r="B22" s="237" t="s">
        <v>1934</v>
      </c>
      <c r="C22" s="238">
        <v>391</v>
      </c>
    </row>
    <row r="23" ht="30" customHeight="1" spans="1:3">
      <c r="A23" s="237" t="s">
        <v>1935</v>
      </c>
      <c r="B23" s="237" t="s">
        <v>1936</v>
      </c>
      <c r="C23" s="238">
        <v>3743</v>
      </c>
    </row>
    <row r="24" ht="30" customHeight="1" spans="1:3">
      <c r="A24" s="237" t="s">
        <v>1937</v>
      </c>
      <c r="B24" s="237" t="s">
        <v>1938</v>
      </c>
      <c r="C24" s="238">
        <v>235</v>
      </c>
    </row>
    <row r="25" ht="30" customHeight="1" spans="1:3">
      <c r="A25" s="237" t="s">
        <v>1939</v>
      </c>
      <c r="B25" s="237" t="s">
        <v>1940</v>
      </c>
      <c r="C25" s="238">
        <v>633</v>
      </c>
    </row>
    <row r="26" ht="30" customHeight="1" spans="1:3">
      <c r="A26" s="237" t="s">
        <v>1941</v>
      </c>
      <c r="B26" s="237" t="s">
        <v>1942</v>
      </c>
      <c r="C26" s="238">
        <v>4320</v>
      </c>
    </row>
    <row r="27" ht="30" customHeight="1" spans="1:3">
      <c r="A27" s="237" t="s">
        <v>1943</v>
      </c>
      <c r="B27" s="237" t="s">
        <v>1944</v>
      </c>
      <c r="C27" s="238">
        <v>540</v>
      </c>
    </row>
    <row r="28" ht="30" customHeight="1" spans="1:3">
      <c r="A28" s="237" t="s">
        <v>1945</v>
      </c>
      <c r="B28" s="237" t="s">
        <v>1946</v>
      </c>
      <c r="C28" s="238">
        <v>44</v>
      </c>
    </row>
    <row r="29" ht="30" customHeight="1" spans="1:3">
      <c r="A29" s="237" t="s">
        <v>1947</v>
      </c>
      <c r="B29" s="237" t="s">
        <v>1948</v>
      </c>
      <c r="C29" s="238">
        <v>100</v>
      </c>
    </row>
    <row r="30" ht="30" customHeight="1" spans="1:3">
      <c r="A30" s="237" t="s">
        <v>1949</v>
      </c>
      <c r="B30" s="237" t="s">
        <v>1950</v>
      </c>
      <c r="C30" s="238">
        <v>267</v>
      </c>
    </row>
    <row r="31" ht="30" customHeight="1" spans="1:3">
      <c r="A31" s="237" t="s">
        <v>1951</v>
      </c>
      <c r="B31" s="237" t="s">
        <v>1952</v>
      </c>
      <c r="C31" s="238">
        <v>1961</v>
      </c>
    </row>
    <row r="32" ht="30" customHeight="1" spans="1:3">
      <c r="A32" s="237" t="s">
        <v>1953</v>
      </c>
      <c r="B32" s="237" t="s">
        <v>1954</v>
      </c>
      <c r="C32" s="238">
        <v>89</v>
      </c>
    </row>
    <row r="33" ht="30" customHeight="1" spans="1:3">
      <c r="A33" s="237" t="s">
        <v>1955</v>
      </c>
      <c r="B33" s="237" t="s">
        <v>1956</v>
      </c>
      <c r="C33" s="238">
        <v>97</v>
      </c>
    </row>
    <row r="34" ht="30" customHeight="1" spans="1:3">
      <c r="A34" s="237" t="s">
        <v>1957</v>
      </c>
      <c r="B34" s="237" t="s">
        <v>1958</v>
      </c>
      <c r="C34" s="238">
        <v>7669</v>
      </c>
    </row>
    <row r="35" ht="30" customHeight="1" spans="1:3">
      <c r="A35" s="237" t="s">
        <v>1959</v>
      </c>
      <c r="B35" s="237" t="s">
        <v>1960</v>
      </c>
      <c r="C35" s="238">
        <v>612</v>
      </c>
    </row>
    <row r="36" ht="30" customHeight="1" spans="1:3">
      <c r="A36" s="237" t="s">
        <v>1961</v>
      </c>
      <c r="B36" s="237" t="s">
        <v>1962</v>
      </c>
      <c r="C36" s="238">
        <v>911</v>
      </c>
    </row>
    <row r="37" ht="30" customHeight="1" spans="1:3">
      <c r="A37" s="237" t="s">
        <v>1963</v>
      </c>
      <c r="B37" s="237" t="s">
        <v>1964</v>
      </c>
      <c r="C37" s="238">
        <v>1190</v>
      </c>
    </row>
    <row r="38" ht="30" customHeight="1" spans="1:3">
      <c r="A38" s="237" t="s">
        <v>1965</v>
      </c>
      <c r="B38" s="237" t="s">
        <v>1966</v>
      </c>
      <c r="C38" s="238">
        <v>1962</v>
      </c>
    </row>
    <row r="39" ht="30" customHeight="1" spans="1:3">
      <c r="A39" s="237" t="s">
        <v>1967</v>
      </c>
      <c r="B39" s="237" t="s">
        <v>1968</v>
      </c>
      <c r="C39" s="238">
        <v>1557</v>
      </c>
    </row>
    <row r="40" ht="30" customHeight="1" spans="1:3">
      <c r="A40" s="237" t="s">
        <v>1969</v>
      </c>
      <c r="B40" s="237" t="s">
        <v>1970</v>
      </c>
      <c r="C40" s="238">
        <v>9</v>
      </c>
    </row>
    <row r="41" ht="30" customHeight="1" spans="1:3">
      <c r="A41" s="237" t="s">
        <v>1971</v>
      </c>
      <c r="B41" s="237" t="s">
        <v>1972</v>
      </c>
      <c r="C41" s="238">
        <v>3533</v>
      </c>
    </row>
    <row r="42" ht="30" customHeight="1" spans="1:3">
      <c r="A42" s="237" t="s">
        <v>1973</v>
      </c>
      <c r="B42" s="237" t="s">
        <v>1974</v>
      </c>
      <c r="C42" s="238">
        <v>37818</v>
      </c>
    </row>
    <row r="43" ht="30" customHeight="1" spans="1:3">
      <c r="A43" s="237" t="s">
        <v>1975</v>
      </c>
      <c r="B43" s="237" t="s">
        <v>1976</v>
      </c>
      <c r="C43" s="238">
        <v>5657</v>
      </c>
    </row>
    <row r="44" ht="30" customHeight="1" spans="1:3">
      <c r="A44" s="237" t="s">
        <v>1977</v>
      </c>
      <c r="B44" s="237" t="s">
        <v>1978</v>
      </c>
      <c r="C44" s="238">
        <v>16756</v>
      </c>
    </row>
    <row r="45" ht="30" customHeight="1" spans="1:3">
      <c r="A45" s="237" t="s">
        <v>1979</v>
      </c>
      <c r="B45" s="237" t="s">
        <v>1980</v>
      </c>
      <c r="C45" s="238">
        <v>112</v>
      </c>
    </row>
    <row r="46" ht="30" customHeight="1" spans="1:3">
      <c r="A46" s="237" t="s">
        <v>1981</v>
      </c>
      <c r="B46" s="237" t="s">
        <v>1982</v>
      </c>
      <c r="C46" s="238">
        <v>1548</v>
      </c>
    </row>
    <row r="47" ht="30" customHeight="1" spans="1:3">
      <c r="A47" s="237" t="s">
        <v>1983</v>
      </c>
      <c r="B47" s="237" t="s">
        <v>1984</v>
      </c>
      <c r="C47" s="238">
        <v>80</v>
      </c>
    </row>
    <row r="48" ht="30" customHeight="1" spans="1:3">
      <c r="A48" s="237" t="s">
        <v>1985</v>
      </c>
      <c r="B48" s="237" t="s">
        <v>1986</v>
      </c>
      <c r="C48" s="238">
        <v>122</v>
      </c>
    </row>
    <row r="49" ht="30" customHeight="1" spans="1:3">
      <c r="A49" s="237" t="s">
        <v>1987</v>
      </c>
      <c r="B49" s="237" t="s">
        <v>1988</v>
      </c>
      <c r="C49" s="238">
        <v>72</v>
      </c>
    </row>
    <row r="50" ht="30" customHeight="1" spans="1:3">
      <c r="A50" s="237" t="s">
        <v>1989</v>
      </c>
      <c r="B50" s="237" t="s">
        <v>1990</v>
      </c>
      <c r="C50" s="238">
        <v>550</v>
      </c>
    </row>
    <row r="51" ht="30" customHeight="1" spans="1:3">
      <c r="A51" s="237" t="s">
        <v>1991</v>
      </c>
      <c r="B51" s="237" t="s">
        <v>1992</v>
      </c>
      <c r="C51" s="238">
        <v>4</v>
      </c>
    </row>
    <row r="52" ht="30" customHeight="1" spans="1:3">
      <c r="A52" s="237" t="s">
        <v>1993</v>
      </c>
      <c r="B52" s="237" t="s">
        <v>1994</v>
      </c>
      <c r="C52" s="238">
        <v>7847</v>
      </c>
    </row>
    <row r="53" ht="30" customHeight="1" spans="1:3">
      <c r="A53" s="237">
        <v>30314</v>
      </c>
      <c r="B53" s="237" t="s">
        <v>1995</v>
      </c>
      <c r="C53" s="238">
        <v>4851</v>
      </c>
    </row>
    <row r="54" ht="30" customHeight="1" spans="1:3">
      <c r="A54" s="237" t="s">
        <v>1996</v>
      </c>
      <c r="B54" s="237" t="s">
        <v>1997</v>
      </c>
      <c r="C54" s="238">
        <v>219</v>
      </c>
    </row>
    <row r="55" ht="30" customHeight="1" spans="1:3">
      <c r="A55" s="237" t="s">
        <v>1998</v>
      </c>
      <c r="B55" s="237" t="s">
        <v>1999</v>
      </c>
      <c r="C55" s="238">
        <v>3</v>
      </c>
    </row>
    <row r="56" ht="30" customHeight="1" spans="1:3">
      <c r="A56" s="237" t="s">
        <v>2000</v>
      </c>
      <c r="B56" s="237" t="s">
        <v>2001</v>
      </c>
      <c r="C56" s="238">
        <v>3</v>
      </c>
    </row>
    <row r="57" ht="30" customHeight="1" spans="1:3">
      <c r="A57" s="237" t="s">
        <v>2002</v>
      </c>
      <c r="B57" s="237" t="s">
        <v>2003</v>
      </c>
      <c r="C57" s="238">
        <v>5470</v>
      </c>
    </row>
    <row r="58" ht="30" customHeight="1" spans="1:3">
      <c r="A58" s="237" t="s">
        <v>2004</v>
      </c>
      <c r="B58" s="237" t="s">
        <v>2005</v>
      </c>
      <c r="C58" s="238">
        <v>603</v>
      </c>
    </row>
    <row r="59" ht="30" customHeight="1" spans="1:3">
      <c r="A59" s="237" t="s">
        <v>2006</v>
      </c>
      <c r="B59" s="237" t="s">
        <v>2007</v>
      </c>
      <c r="C59" s="238">
        <v>1148</v>
      </c>
    </row>
    <row r="60" ht="30" customHeight="1" spans="1:3">
      <c r="A60" s="237" t="s">
        <v>2008</v>
      </c>
      <c r="B60" s="237" t="s">
        <v>2009</v>
      </c>
      <c r="C60" s="238">
        <v>1018</v>
      </c>
    </row>
    <row r="61" ht="30" customHeight="1" spans="1:3">
      <c r="A61" s="237" t="s">
        <v>2010</v>
      </c>
      <c r="B61" s="237" t="s">
        <v>2011</v>
      </c>
      <c r="C61" s="238">
        <v>190</v>
      </c>
    </row>
    <row r="62" ht="30" customHeight="1" spans="1:3">
      <c r="A62" s="237" t="s">
        <v>2012</v>
      </c>
      <c r="B62" s="237" t="s">
        <v>2013</v>
      </c>
      <c r="C62" s="238">
        <v>130</v>
      </c>
    </row>
    <row r="63" ht="30" customHeight="1" spans="1:3">
      <c r="A63" s="237" t="s">
        <v>2014</v>
      </c>
      <c r="B63" s="237" t="s">
        <v>2015</v>
      </c>
      <c r="C63" s="238">
        <v>2381</v>
      </c>
    </row>
    <row r="64" ht="30" customHeight="1" spans="1:3">
      <c r="A64" s="237" t="s">
        <v>803</v>
      </c>
      <c r="B64" s="237"/>
      <c r="C64" s="238">
        <v>210279</v>
      </c>
    </row>
  </sheetData>
  <mergeCells count="2">
    <mergeCell ref="A2:C2"/>
    <mergeCell ref="A64:B64"/>
  </mergeCells>
  <printOptions horizontalCentered="1"/>
  <pageMargins left="0.91875" right="0.747916666666667" top="0.984027777777778" bottom="0.984027777777778" header="0.511805555555556" footer="0.5118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45"/>
  </sheetPr>
  <dimension ref="A1:Z23"/>
  <sheetViews>
    <sheetView workbookViewId="0">
      <selection activeCell="B6" sqref="B6"/>
    </sheetView>
  </sheetViews>
  <sheetFormatPr defaultColWidth="7" defaultRowHeight="15"/>
  <cols>
    <col min="1" max="4" width="20.875" style="4" customWidth="1"/>
    <col min="5" max="5" width="10.375" style="1" hidden="1" customWidth="1"/>
    <col min="6" max="6" width="9.625" style="6" hidden="1" customWidth="1"/>
    <col min="7" max="7" width="8.125" style="6" hidden="1" customWidth="1"/>
    <col min="8" max="8" width="9.625" style="7" hidden="1" customWidth="1"/>
    <col min="9" max="9" width="17.5" style="7" hidden="1" customWidth="1"/>
    <col min="10" max="10" width="12.5" style="8" hidden="1" customWidth="1"/>
    <col min="11" max="11" width="7" style="9" hidden="1" customWidth="1"/>
    <col min="12" max="13" width="7" style="6" hidden="1" customWidth="1"/>
    <col min="14" max="14" width="13.875" style="6" hidden="1" customWidth="1"/>
    <col min="15" max="15" width="7.875" style="6" hidden="1" customWidth="1"/>
    <col min="16" max="16" width="9.5" style="6" hidden="1" customWidth="1"/>
    <col min="17" max="17" width="6.875" style="6" hidden="1" customWidth="1"/>
    <col min="18" max="18" width="9" style="6" hidden="1" customWidth="1"/>
    <col min="19" max="19" width="5.875" style="6" hidden="1" customWidth="1"/>
    <col min="20" max="20" width="5.25" style="6" hidden="1" customWidth="1"/>
    <col min="21" max="21" width="6.5" style="6" hidden="1" customWidth="1"/>
    <col min="22" max="23" width="7" style="6" hidden="1" customWidth="1"/>
    <col min="24" max="24" width="10.625" style="6" hidden="1" customWidth="1"/>
    <col min="25" max="25" width="10.5" style="6" hidden="1" customWidth="1"/>
    <col min="26" max="26" width="7" style="6" hidden="1" customWidth="1"/>
    <col min="27" max="16384" width="7" style="6"/>
  </cols>
  <sheetData>
    <row r="1" ht="21.75" customHeight="1" spans="1:4">
      <c r="A1" s="10" t="s">
        <v>2016</v>
      </c>
      <c r="B1" s="10"/>
      <c r="C1" s="10"/>
      <c r="D1" s="10"/>
    </row>
    <row r="2" ht="51.75" customHeight="1" spans="1:10">
      <c r="A2" s="114" t="s">
        <v>2017</v>
      </c>
      <c r="B2" s="115"/>
      <c r="C2" s="115"/>
      <c r="D2" s="115"/>
      <c r="H2" s="6"/>
      <c r="I2" s="6"/>
      <c r="J2" s="6"/>
    </row>
    <row r="3" spans="4:14">
      <c r="D3" s="91" t="s">
        <v>2018</v>
      </c>
      <c r="F3" s="6">
        <v>12.11</v>
      </c>
      <c r="H3" s="6">
        <v>12.22</v>
      </c>
      <c r="I3" s="6"/>
      <c r="J3" s="6"/>
      <c r="N3" s="6">
        <v>1.2</v>
      </c>
    </row>
    <row r="4" s="113" customFormat="1" ht="39.75" customHeight="1" spans="1:16">
      <c r="A4" s="116" t="s">
        <v>2019</v>
      </c>
      <c r="B4" s="14" t="s">
        <v>2020</v>
      </c>
      <c r="C4" s="14" t="s">
        <v>2021</v>
      </c>
      <c r="D4" s="116" t="s">
        <v>2022</v>
      </c>
      <c r="E4" s="117"/>
      <c r="H4" s="118" t="s">
        <v>2023</v>
      </c>
      <c r="I4" s="118" t="s">
        <v>2024</v>
      </c>
      <c r="J4" s="118" t="s">
        <v>2025</v>
      </c>
      <c r="K4" s="124"/>
      <c r="N4" s="118" t="s">
        <v>2023</v>
      </c>
      <c r="O4" s="125" t="s">
        <v>2024</v>
      </c>
      <c r="P4" s="118" t="s">
        <v>2025</v>
      </c>
    </row>
    <row r="5" ht="39.75" customHeight="1" spans="1:26">
      <c r="A5" s="119" t="s">
        <v>2026</v>
      </c>
      <c r="B5" s="228">
        <v>22381</v>
      </c>
      <c r="C5" s="228">
        <v>97591</v>
      </c>
      <c r="D5" s="228">
        <v>94252</v>
      </c>
      <c r="E5" s="21">
        <v>105429</v>
      </c>
      <c r="F5" s="121">
        <v>595734.14</v>
      </c>
      <c r="G5" s="6">
        <f>104401+13602</f>
        <v>118003</v>
      </c>
      <c r="H5" s="7" t="s">
        <v>778</v>
      </c>
      <c r="I5" s="7" t="s">
        <v>2027</v>
      </c>
      <c r="J5" s="8">
        <v>596221.15</v>
      </c>
      <c r="K5" s="9" t="e">
        <f>H5-A5</f>
        <v>#VALUE!</v>
      </c>
      <c r="L5" s="60" t="e">
        <f>J5-#REF!</f>
        <v>#REF!</v>
      </c>
      <c r="M5" s="60">
        <v>75943</v>
      </c>
      <c r="N5" s="7" t="s">
        <v>778</v>
      </c>
      <c r="O5" s="7" t="s">
        <v>2027</v>
      </c>
      <c r="P5" s="8">
        <v>643048.95</v>
      </c>
      <c r="Q5" s="9" t="e">
        <f>N5-A5</f>
        <v>#VALUE!</v>
      </c>
      <c r="R5" s="60" t="e">
        <f>P5-#REF!</f>
        <v>#REF!</v>
      </c>
      <c r="T5" s="6">
        <v>717759</v>
      </c>
      <c r="V5" s="61" t="s">
        <v>778</v>
      </c>
      <c r="W5" s="61" t="s">
        <v>2027</v>
      </c>
      <c r="X5" s="62">
        <v>659380.53</v>
      </c>
      <c r="Y5" s="6" t="e">
        <f>#REF!-X5</f>
        <v>#REF!</v>
      </c>
      <c r="Z5" s="6" t="e">
        <f>V5-A5</f>
        <v>#VALUE!</v>
      </c>
    </row>
    <row r="6" ht="39.75" customHeight="1" spans="1:24">
      <c r="A6" s="120"/>
      <c r="B6" s="228"/>
      <c r="C6" s="228"/>
      <c r="D6" s="228"/>
      <c r="E6" s="21"/>
      <c r="F6" s="121"/>
      <c r="L6" s="60"/>
      <c r="M6" s="60"/>
      <c r="N6" s="7"/>
      <c r="O6" s="7"/>
      <c r="P6" s="8"/>
      <c r="Q6" s="9"/>
      <c r="R6" s="60"/>
      <c r="V6" s="61"/>
      <c r="W6" s="61"/>
      <c r="X6" s="62"/>
    </row>
    <row r="7" ht="39.75" customHeight="1" spans="1:25">
      <c r="A7" s="14" t="s">
        <v>803</v>
      </c>
      <c r="B7" s="228">
        <v>22381</v>
      </c>
      <c r="C7" s="228">
        <v>97591</v>
      </c>
      <c r="D7" s="228">
        <v>94252</v>
      </c>
      <c r="H7" s="123" t="str">
        <f t="shared" ref="H7:J7" si="0">""</f>
        <v/>
      </c>
      <c r="I7" s="123" t="str">
        <f>""</f>
        <v/>
      </c>
      <c r="J7" s="123" t="str">
        <f>""</f>
        <v/>
      </c>
      <c r="N7" s="123" t="str">
        <f t="shared" ref="N7:P7" si="1">""</f>
        <v/>
      </c>
      <c r="O7" s="126" t="str">
        <f>""</f>
        <v/>
      </c>
      <c r="P7" s="123" t="str">
        <f>""</f>
        <v/>
      </c>
      <c r="X7" s="127" t="e">
        <f>X8+#REF!+#REF!+#REF!+#REF!+#REF!+#REF!+#REF!+#REF!+#REF!+#REF!+#REF!+#REF!+#REF!+#REF!+#REF!+#REF!+#REF!+#REF!+#REF!+#REF!</f>
        <v>#REF!</v>
      </c>
      <c r="Y7" s="127" t="e">
        <f>Y8+#REF!+#REF!+#REF!+#REF!+#REF!+#REF!+#REF!+#REF!+#REF!+#REF!+#REF!+#REF!+#REF!+#REF!+#REF!+#REF!+#REF!+#REF!+#REF!+#REF!</f>
        <v>#REF!</v>
      </c>
    </row>
    <row r="8" ht="19.5" customHeight="1" spans="18:26">
      <c r="R8" s="60"/>
      <c r="V8" s="61" t="s">
        <v>788</v>
      </c>
      <c r="W8" s="61" t="s">
        <v>789</v>
      </c>
      <c r="X8" s="62">
        <v>19998</v>
      </c>
      <c r="Y8" s="6" t="e">
        <f>#REF!-X8</f>
        <v>#REF!</v>
      </c>
      <c r="Z8" s="6">
        <f t="shared" ref="Z8:Z10" si="2">V8-A8</f>
        <v>232</v>
      </c>
    </row>
    <row r="9" ht="19.5" customHeight="1" spans="18:26">
      <c r="R9" s="60"/>
      <c r="V9" s="61" t="s">
        <v>791</v>
      </c>
      <c r="W9" s="61" t="s">
        <v>792</v>
      </c>
      <c r="X9" s="62">
        <v>19998</v>
      </c>
      <c r="Y9" s="6" t="e">
        <f>#REF!-X9</f>
        <v>#REF!</v>
      </c>
      <c r="Z9" s="6">
        <f>V9-A9</f>
        <v>23203</v>
      </c>
    </row>
    <row r="10" ht="19.5" customHeight="1" spans="18:26">
      <c r="R10" s="60"/>
      <c r="V10" s="61" t="s">
        <v>794</v>
      </c>
      <c r="W10" s="61" t="s">
        <v>795</v>
      </c>
      <c r="X10" s="62">
        <v>19998</v>
      </c>
      <c r="Y10" s="6" t="e">
        <f>#REF!-X10</f>
        <v>#REF!</v>
      </c>
      <c r="Z10" s="6">
        <f>V10-A10</f>
        <v>2320301</v>
      </c>
    </row>
    <row r="11" ht="19.5" customHeight="1" spans="18:18">
      <c r="R11" s="60"/>
    </row>
    <row r="12" s="6" customFormat="1" ht="19.5" customHeight="1" spans="18:18">
      <c r="R12" s="60"/>
    </row>
    <row r="13" s="6" customFormat="1" ht="19.5" customHeight="1" spans="18:18">
      <c r="R13" s="60"/>
    </row>
    <row r="14" s="6" customFormat="1" ht="19.5" customHeight="1" spans="18:18">
      <c r="R14" s="60"/>
    </row>
    <row r="15" s="6" customFormat="1" ht="19.5" customHeight="1" spans="18:18">
      <c r="R15" s="60"/>
    </row>
    <row r="16" s="6" customFormat="1" ht="19.5" customHeight="1" spans="18:18">
      <c r="R16" s="60"/>
    </row>
    <row r="17" s="6" customFormat="1" ht="19.5" customHeight="1" spans="18:18">
      <c r="R17" s="60"/>
    </row>
    <row r="18" s="6" customFormat="1" ht="19.5" customHeight="1" spans="18:18">
      <c r="R18" s="60"/>
    </row>
    <row r="19" s="6" customFormat="1" ht="19.5" customHeight="1" spans="18:18">
      <c r="R19" s="60"/>
    </row>
    <row r="20" s="6" customFormat="1" ht="19.5" customHeight="1" spans="18:18">
      <c r="R20" s="60"/>
    </row>
    <row r="21" s="6" customFormat="1" ht="19.5" customHeight="1" spans="18:18">
      <c r="R21" s="60"/>
    </row>
    <row r="22" s="6" customFormat="1" ht="19.5" customHeight="1" spans="18:18">
      <c r="R22" s="60"/>
    </row>
    <row r="23" s="6" customFormat="1" ht="19.5" customHeight="1" spans="18:18">
      <c r="R23" s="60"/>
    </row>
  </sheetData>
  <mergeCells count="1">
    <mergeCell ref="A2:D2"/>
  </mergeCells>
  <printOptions horizontalCentered="1"/>
  <pageMargins left="0.747916666666667" right="0.747916666666667" top="0.984027777777778" bottom="0.984027777777778" header="0.511805555555556" footer="0.511805555555556"/>
  <pageSetup paperSize="9" scale="95"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4"/>
  </sheetPr>
  <dimension ref="A1:D222"/>
  <sheetViews>
    <sheetView workbookViewId="0">
      <selection activeCell="B1" sqref="B1"/>
    </sheetView>
  </sheetViews>
  <sheetFormatPr defaultColWidth="7.875" defaultRowHeight="15.75" outlineLevelCol="3"/>
  <cols>
    <col min="1" max="1" width="9.875" customWidth="1"/>
    <col min="2" max="2" width="78.5" style="218" customWidth="1"/>
    <col min="3" max="3" width="19" style="219" customWidth="1"/>
    <col min="4" max="4" width="8" style="218" customWidth="1"/>
    <col min="5" max="5" width="7.875" style="218" customWidth="1"/>
    <col min="6" max="6" width="8.5" style="218" hidden="1" customWidth="1"/>
    <col min="7" max="7" width="7.875" style="218" hidden="1" customWidth="1"/>
    <col min="8" max="255" width="7.875" style="218"/>
    <col min="256" max="256" width="35.75" style="218" customWidth="1"/>
    <col min="257" max="257" width="7.875" style="218" hidden="1" customWidth="1"/>
    <col min="258" max="259" width="12" style="218" customWidth="1"/>
    <col min="260" max="260" width="8" style="218" customWidth="1"/>
    <col min="261" max="261" width="7.875" style="218" customWidth="1"/>
    <col min="262" max="263" width="7.875" style="218" hidden="1" customWidth="1"/>
    <col min="264" max="511" width="7.875" style="218"/>
    <col min="512" max="512" width="35.75" style="218" customWidth="1"/>
    <col min="513" max="513" width="7.875" style="218" hidden="1" customWidth="1"/>
    <col min="514" max="515" width="12" style="218" customWidth="1"/>
    <col min="516" max="516" width="8" style="218" customWidth="1"/>
    <col min="517" max="517" width="7.875" style="218" customWidth="1"/>
    <col min="518" max="519" width="7.875" style="218" hidden="1" customWidth="1"/>
    <col min="520" max="767" width="7.875" style="218"/>
    <col min="768" max="768" width="35.75" style="218" customWidth="1"/>
    <col min="769" max="769" width="7.875" style="218" hidden="1" customWidth="1"/>
    <col min="770" max="771" width="12" style="218" customWidth="1"/>
    <col min="772" max="772" width="8" style="218" customWidth="1"/>
    <col min="773" max="773" width="7.875" style="218" customWidth="1"/>
    <col min="774" max="775" width="7.875" style="218" hidden="1" customWidth="1"/>
    <col min="776" max="1023" width="7.875" style="218"/>
    <col min="1024" max="1024" width="35.75" style="218" customWidth="1"/>
    <col min="1025" max="1025" width="7.875" style="218" hidden="1" customWidth="1"/>
    <col min="1026" max="1027" width="12" style="218" customWidth="1"/>
    <col min="1028" max="1028" width="8" style="218" customWidth="1"/>
    <col min="1029" max="1029" width="7.875" style="218" customWidth="1"/>
    <col min="1030" max="1031" width="7.875" style="218" hidden="1" customWidth="1"/>
    <col min="1032" max="1279" width="7.875" style="218"/>
    <col min="1280" max="1280" width="35.75" style="218" customWidth="1"/>
    <col min="1281" max="1281" width="7.875" style="218" hidden="1" customWidth="1"/>
    <col min="1282" max="1283" width="12" style="218" customWidth="1"/>
    <col min="1284" max="1284" width="8" style="218" customWidth="1"/>
    <col min="1285" max="1285" width="7.875" style="218" customWidth="1"/>
    <col min="1286" max="1287" width="7.875" style="218" hidden="1" customWidth="1"/>
    <col min="1288" max="1535" width="7.875" style="218"/>
    <col min="1536" max="1536" width="35.75" style="218" customWidth="1"/>
    <col min="1537" max="1537" width="7.875" style="218" hidden="1" customWidth="1"/>
    <col min="1538" max="1539" width="12" style="218" customWidth="1"/>
    <col min="1540" max="1540" width="8" style="218" customWidth="1"/>
    <col min="1541" max="1541" width="7.875" style="218" customWidth="1"/>
    <col min="1542" max="1543" width="7.875" style="218" hidden="1" customWidth="1"/>
    <col min="1544" max="1791" width="7.875" style="218"/>
    <col min="1792" max="1792" width="35.75" style="218" customWidth="1"/>
    <col min="1793" max="1793" width="7.875" style="218" hidden="1" customWidth="1"/>
    <col min="1794" max="1795" width="12" style="218" customWidth="1"/>
    <col min="1796" max="1796" width="8" style="218" customWidth="1"/>
    <col min="1797" max="1797" width="7.875" style="218" customWidth="1"/>
    <col min="1798" max="1799" width="7.875" style="218" hidden="1" customWidth="1"/>
    <col min="1800" max="2047" width="7.875" style="218"/>
    <col min="2048" max="2048" width="35.75" style="218" customWidth="1"/>
    <col min="2049" max="2049" width="7.875" style="218" hidden="1" customWidth="1"/>
    <col min="2050" max="2051" width="12" style="218" customWidth="1"/>
    <col min="2052" max="2052" width="8" style="218" customWidth="1"/>
    <col min="2053" max="2053" width="7.875" style="218" customWidth="1"/>
    <col min="2054" max="2055" width="7.875" style="218" hidden="1" customWidth="1"/>
    <col min="2056" max="2303" width="7.875" style="218"/>
    <col min="2304" max="2304" width="35.75" style="218" customWidth="1"/>
    <col min="2305" max="2305" width="7.875" style="218" hidden="1" customWidth="1"/>
    <col min="2306" max="2307" width="12" style="218" customWidth="1"/>
    <col min="2308" max="2308" width="8" style="218" customWidth="1"/>
    <col min="2309" max="2309" width="7.875" style="218" customWidth="1"/>
    <col min="2310" max="2311" width="7.875" style="218" hidden="1" customWidth="1"/>
    <col min="2312" max="2559" width="7.875" style="218"/>
    <col min="2560" max="2560" width="35.75" style="218" customWidth="1"/>
    <col min="2561" max="2561" width="7.875" style="218" hidden="1" customWidth="1"/>
    <col min="2562" max="2563" width="12" style="218" customWidth="1"/>
    <col min="2564" max="2564" width="8" style="218" customWidth="1"/>
    <col min="2565" max="2565" width="7.875" style="218" customWidth="1"/>
    <col min="2566" max="2567" width="7.875" style="218" hidden="1" customWidth="1"/>
    <col min="2568" max="2815" width="7.875" style="218"/>
    <col min="2816" max="2816" width="35.75" style="218" customWidth="1"/>
    <col min="2817" max="2817" width="7.875" style="218" hidden="1" customWidth="1"/>
    <col min="2818" max="2819" width="12" style="218" customWidth="1"/>
    <col min="2820" max="2820" width="8" style="218" customWidth="1"/>
    <col min="2821" max="2821" width="7.875" style="218" customWidth="1"/>
    <col min="2822" max="2823" width="7.875" style="218" hidden="1" customWidth="1"/>
    <col min="2824" max="3071" width="7.875" style="218"/>
    <col min="3072" max="3072" width="35.75" style="218" customWidth="1"/>
    <col min="3073" max="3073" width="7.875" style="218" hidden="1" customWidth="1"/>
    <col min="3074" max="3075" width="12" style="218" customWidth="1"/>
    <col min="3076" max="3076" width="8" style="218" customWidth="1"/>
    <col min="3077" max="3077" width="7.875" style="218" customWidth="1"/>
    <col min="3078" max="3079" width="7.875" style="218" hidden="1" customWidth="1"/>
    <col min="3080" max="3327" width="7.875" style="218"/>
    <col min="3328" max="3328" width="35.75" style="218" customWidth="1"/>
    <col min="3329" max="3329" width="7.875" style="218" hidden="1" customWidth="1"/>
    <col min="3330" max="3331" width="12" style="218" customWidth="1"/>
    <col min="3332" max="3332" width="8" style="218" customWidth="1"/>
    <col min="3333" max="3333" width="7.875" style="218" customWidth="1"/>
    <col min="3334" max="3335" width="7.875" style="218" hidden="1" customWidth="1"/>
    <col min="3336" max="3583" width="7.875" style="218"/>
    <col min="3584" max="3584" width="35.75" style="218" customWidth="1"/>
    <col min="3585" max="3585" width="7.875" style="218" hidden="1" customWidth="1"/>
    <col min="3586" max="3587" width="12" style="218" customWidth="1"/>
    <col min="3588" max="3588" width="8" style="218" customWidth="1"/>
    <col min="3589" max="3589" width="7.875" style="218" customWidth="1"/>
    <col min="3590" max="3591" width="7.875" style="218" hidden="1" customWidth="1"/>
    <col min="3592" max="3839" width="7.875" style="218"/>
    <col min="3840" max="3840" width="35.75" style="218" customWidth="1"/>
    <col min="3841" max="3841" width="7.875" style="218" hidden="1" customWidth="1"/>
    <col min="3842" max="3843" width="12" style="218" customWidth="1"/>
    <col min="3844" max="3844" width="8" style="218" customWidth="1"/>
    <col min="3845" max="3845" width="7.875" style="218" customWidth="1"/>
    <col min="3846" max="3847" width="7.875" style="218" hidden="1" customWidth="1"/>
    <col min="3848" max="4095" width="7.875" style="218"/>
    <col min="4096" max="4096" width="35.75" style="218" customWidth="1"/>
    <col min="4097" max="4097" width="7.875" style="218" hidden="1" customWidth="1"/>
    <col min="4098" max="4099" width="12" style="218" customWidth="1"/>
    <col min="4100" max="4100" width="8" style="218" customWidth="1"/>
    <col min="4101" max="4101" width="7.875" style="218" customWidth="1"/>
    <col min="4102" max="4103" width="7.875" style="218" hidden="1" customWidth="1"/>
    <col min="4104" max="4351" width="7.875" style="218"/>
    <col min="4352" max="4352" width="35.75" style="218" customWidth="1"/>
    <col min="4353" max="4353" width="7.875" style="218" hidden="1" customWidth="1"/>
    <col min="4354" max="4355" width="12" style="218" customWidth="1"/>
    <col min="4356" max="4356" width="8" style="218" customWidth="1"/>
    <col min="4357" max="4357" width="7.875" style="218" customWidth="1"/>
    <col min="4358" max="4359" width="7.875" style="218" hidden="1" customWidth="1"/>
    <col min="4360" max="4607" width="7.875" style="218"/>
    <col min="4608" max="4608" width="35.75" style="218" customWidth="1"/>
    <col min="4609" max="4609" width="7.875" style="218" hidden="1" customWidth="1"/>
    <col min="4610" max="4611" width="12" style="218" customWidth="1"/>
    <col min="4612" max="4612" width="8" style="218" customWidth="1"/>
    <col min="4613" max="4613" width="7.875" style="218" customWidth="1"/>
    <col min="4614" max="4615" width="7.875" style="218" hidden="1" customWidth="1"/>
    <col min="4616" max="4863" width="7.875" style="218"/>
    <col min="4864" max="4864" width="35.75" style="218" customWidth="1"/>
    <col min="4865" max="4865" width="7.875" style="218" hidden="1" customWidth="1"/>
    <col min="4866" max="4867" width="12" style="218" customWidth="1"/>
    <col min="4868" max="4868" width="8" style="218" customWidth="1"/>
    <col min="4869" max="4869" width="7.875" style="218" customWidth="1"/>
    <col min="4870" max="4871" width="7.875" style="218" hidden="1" customWidth="1"/>
    <col min="4872" max="5119" width="7.875" style="218"/>
    <col min="5120" max="5120" width="35.75" style="218" customWidth="1"/>
    <col min="5121" max="5121" width="7.875" style="218" hidden="1" customWidth="1"/>
    <col min="5122" max="5123" width="12" style="218" customWidth="1"/>
    <col min="5124" max="5124" width="8" style="218" customWidth="1"/>
    <col min="5125" max="5125" width="7.875" style="218" customWidth="1"/>
    <col min="5126" max="5127" width="7.875" style="218" hidden="1" customWidth="1"/>
    <col min="5128" max="5375" width="7.875" style="218"/>
    <col min="5376" max="5376" width="35.75" style="218" customWidth="1"/>
    <col min="5377" max="5377" width="7.875" style="218" hidden="1" customWidth="1"/>
    <col min="5378" max="5379" width="12" style="218" customWidth="1"/>
    <col min="5380" max="5380" width="8" style="218" customWidth="1"/>
    <col min="5381" max="5381" width="7.875" style="218" customWidth="1"/>
    <col min="5382" max="5383" width="7.875" style="218" hidden="1" customWidth="1"/>
    <col min="5384" max="5631" width="7.875" style="218"/>
    <col min="5632" max="5632" width="35.75" style="218" customWidth="1"/>
    <col min="5633" max="5633" width="7.875" style="218" hidden="1" customWidth="1"/>
    <col min="5634" max="5635" width="12" style="218" customWidth="1"/>
    <col min="5636" max="5636" width="8" style="218" customWidth="1"/>
    <col min="5637" max="5637" width="7.875" style="218" customWidth="1"/>
    <col min="5638" max="5639" width="7.875" style="218" hidden="1" customWidth="1"/>
    <col min="5640" max="5887" width="7.875" style="218"/>
    <col min="5888" max="5888" width="35.75" style="218" customWidth="1"/>
    <col min="5889" max="5889" width="7.875" style="218" hidden="1" customWidth="1"/>
    <col min="5890" max="5891" width="12" style="218" customWidth="1"/>
    <col min="5892" max="5892" width="8" style="218" customWidth="1"/>
    <col min="5893" max="5893" width="7.875" style="218" customWidth="1"/>
    <col min="5894" max="5895" width="7.875" style="218" hidden="1" customWidth="1"/>
    <col min="5896" max="6143" width="7.875" style="218"/>
    <col min="6144" max="6144" width="35.75" style="218" customWidth="1"/>
    <col min="6145" max="6145" width="7.875" style="218" hidden="1" customWidth="1"/>
    <col min="6146" max="6147" width="12" style="218" customWidth="1"/>
    <col min="6148" max="6148" width="8" style="218" customWidth="1"/>
    <col min="6149" max="6149" width="7.875" style="218" customWidth="1"/>
    <col min="6150" max="6151" width="7.875" style="218" hidden="1" customWidth="1"/>
    <col min="6152" max="6399" width="7.875" style="218"/>
    <col min="6400" max="6400" width="35.75" style="218" customWidth="1"/>
    <col min="6401" max="6401" width="7.875" style="218" hidden="1" customWidth="1"/>
    <col min="6402" max="6403" width="12" style="218" customWidth="1"/>
    <col min="6404" max="6404" width="8" style="218" customWidth="1"/>
    <col min="6405" max="6405" width="7.875" style="218" customWidth="1"/>
    <col min="6406" max="6407" width="7.875" style="218" hidden="1" customWidth="1"/>
    <col min="6408" max="6655" width="7.875" style="218"/>
    <col min="6656" max="6656" width="35.75" style="218" customWidth="1"/>
    <col min="6657" max="6657" width="7.875" style="218" hidden="1" customWidth="1"/>
    <col min="6658" max="6659" width="12" style="218" customWidth="1"/>
    <col min="6660" max="6660" width="8" style="218" customWidth="1"/>
    <col min="6661" max="6661" width="7.875" style="218" customWidth="1"/>
    <col min="6662" max="6663" width="7.875" style="218" hidden="1" customWidth="1"/>
    <col min="6664" max="6911" width="7.875" style="218"/>
    <col min="6912" max="6912" width="35.75" style="218" customWidth="1"/>
    <col min="6913" max="6913" width="7.875" style="218" hidden="1" customWidth="1"/>
    <col min="6914" max="6915" width="12" style="218" customWidth="1"/>
    <col min="6916" max="6916" width="8" style="218" customWidth="1"/>
    <col min="6917" max="6917" width="7.875" style="218" customWidth="1"/>
    <col min="6918" max="6919" width="7.875" style="218" hidden="1" customWidth="1"/>
    <col min="6920" max="7167" width="7.875" style="218"/>
    <col min="7168" max="7168" width="35.75" style="218" customWidth="1"/>
    <col min="7169" max="7169" width="7.875" style="218" hidden="1" customWidth="1"/>
    <col min="7170" max="7171" width="12" style="218" customWidth="1"/>
    <col min="7172" max="7172" width="8" style="218" customWidth="1"/>
    <col min="7173" max="7173" width="7.875" style="218" customWidth="1"/>
    <col min="7174" max="7175" width="7.875" style="218" hidden="1" customWidth="1"/>
    <col min="7176" max="7423" width="7.875" style="218"/>
    <col min="7424" max="7424" width="35.75" style="218" customWidth="1"/>
    <col min="7425" max="7425" width="7.875" style="218" hidden="1" customWidth="1"/>
    <col min="7426" max="7427" width="12" style="218" customWidth="1"/>
    <col min="7428" max="7428" width="8" style="218" customWidth="1"/>
    <col min="7429" max="7429" width="7.875" style="218" customWidth="1"/>
    <col min="7430" max="7431" width="7.875" style="218" hidden="1" customWidth="1"/>
    <col min="7432" max="7679" width="7.875" style="218"/>
    <col min="7680" max="7680" width="35.75" style="218" customWidth="1"/>
    <col min="7681" max="7681" width="7.875" style="218" hidden="1" customWidth="1"/>
    <col min="7682" max="7683" width="12" style="218" customWidth="1"/>
    <col min="7684" max="7684" width="8" style="218" customWidth="1"/>
    <col min="7685" max="7685" width="7.875" style="218" customWidth="1"/>
    <col min="7686" max="7687" width="7.875" style="218" hidden="1" customWidth="1"/>
    <col min="7688" max="7935" width="7.875" style="218"/>
    <col min="7936" max="7936" width="35.75" style="218" customWidth="1"/>
    <col min="7937" max="7937" width="7.875" style="218" hidden="1" customWidth="1"/>
    <col min="7938" max="7939" width="12" style="218" customWidth="1"/>
    <col min="7940" max="7940" width="8" style="218" customWidth="1"/>
    <col min="7941" max="7941" width="7.875" style="218" customWidth="1"/>
    <col min="7942" max="7943" width="7.875" style="218" hidden="1" customWidth="1"/>
    <col min="7944" max="8191" width="7.875" style="218"/>
    <col min="8192" max="8192" width="35.75" style="218" customWidth="1"/>
    <col min="8193" max="8193" width="7.875" style="218" hidden="1" customWidth="1"/>
    <col min="8194" max="8195" width="12" style="218" customWidth="1"/>
    <col min="8196" max="8196" width="8" style="218" customWidth="1"/>
    <col min="8197" max="8197" width="7.875" style="218" customWidth="1"/>
    <col min="8198" max="8199" width="7.875" style="218" hidden="1" customWidth="1"/>
    <col min="8200" max="8447" width="7.875" style="218"/>
    <col min="8448" max="8448" width="35.75" style="218" customWidth="1"/>
    <col min="8449" max="8449" width="7.875" style="218" hidden="1" customWidth="1"/>
    <col min="8450" max="8451" width="12" style="218" customWidth="1"/>
    <col min="8452" max="8452" width="8" style="218" customWidth="1"/>
    <col min="8453" max="8453" width="7.875" style="218" customWidth="1"/>
    <col min="8454" max="8455" width="7.875" style="218" hidden="1" customWidth="1"/>
    <col min="8456" max="8703" width="7.875" style="218"/>
    <col min="8704" max="8704" width="35.75" style="218" customWidth="1"/>
    <col min="8705" max="8705" width="7.875" style="218" hidden="1" customWidth="1"/>
    <col min="8706" max="8707" width="12" style="218" customWidth="1"/>
    <col min="8708" max="8708" width="8" style="218" customWidth="1"/>
    <col min="8709" max="8709" width="7.875" style="218" customWidth="1"/>
    <col min="8710" max="8711" width="7.875" style="218" hidden="1" customWidth="1"/>
    <col min="8712" max="8959" width="7.875" style="218"/>
    <col min="8960" max="8960" width="35.75" style="218" customWidth="1"/>
    <col min="8961" max="8961" width="7.875" style="218" hidden="1" customWidth="1"/>
    <col min="8962" max="8963" width="12" style="218" customWidth="1"/>
    <col min="8964" max="8964" width="8" style="218" customWidth="1"/>
    <col min="8965" max="8965" width="7.875" style="218" customWidth="1"/>
    <col min="8966" max="8967" width="7.875" style="218" hidden="1" customWidth="1"/>
    <col min="8968" max="9215" width="7.875" style="218"/>
    <col min="9216" max="9216" width="35.75" style="218" customWidth="1"/>
    <col min="9217" max="9217" width="7.875" style="218" hidden="1" customWidth="1"/>
    <col min="9218" max="9219" width="12" style="218" customWidth="1"/>
    <col min="9220" max="9220" width="8" style="218" customWidth="1"/>
    <col min="9221" max="9221" width="7.875" style="218" customWidth="1"/>
    <col min="9222" max="9223" width="7.875" style="218" hidden="1" customWidth="1"/>
    <col min="9224" max="9471" width="7.875" style="218"/>
    <col min="9472" max="9472" width="35.75" style="218" customWidth="1"/>
    <col min="9473" max="9473" width="7.875" style="218" hidden="1" customWidth="1"/>
    <col min="9474" max="9475" width="12" style="218" customWidth="1"/>
    <col min="9476" max="9476" width="8" style="218" customWidth="1"/>
    <col min="9477" max="9477" width="7.875" style="218" customWidth="1"/>
    <col min="9478" max="9479" width="7.875" style="218" hidden="1" customWidth="1"/>
    <col min="9480" max="9727" width="7.875" style="218"/>
    <col min="9728" max="9728" width="35.75" style="218" customWidth="1"/>
    <col min="9729" max="9729" width="7.875" style="218" hidden="1" customWidth="1"/>
    <col min="9730" max="9731" width="12" style="218" customWidth="1"/>
    <col min="9732" max="9732" width="8" style="218" customWidth="1"/>
    <col min="9733" max="9733" width="7.875" style="218" customWidth="1"/>
    <col min="9734" max="9735" width="7.875" style="218" hidden="1" customWidth="1"/>
    <col min="9736" max="9983" width="7.875" style="218"/>
    <col min="9984" max="9984" width="35.75" style="218" customWidth="1"/>
    <col min="9985" max="9985" width="7.875" style="218" hidden="1" customWidth="1"/>
    <col min="9986" max="9987" width="12" style="218" customWidth="1"/>
    <col min="9988" max="9988" width="8" style="218" customWidth="1"/>
    <col min="9989" max="9989" width="7.875" style="218" customWidth="1"/>
    <col min="9990" max="9991" width="7.875" style="218" hidden="1" customWidth="1"/>
    <col min="9992" max="10239" width="7.875" style="218"/>
    <col min="10240" max="10240" width="35.75" style="218" customWidth="1"/>
    <col min="10241" max="10241" width="7.875" style="218" hidden="1" customWidth="1"/>
    <col min="10242" max="10243" width="12" style="218" customWidth="1"/>
    <col min="10244" max="10244" width="8" style="218" customWidth="1"/>
    <col min="10245" max="10245" width="7.875" style="218" customWidth="1"/>
    <col min="10246" max="10247" width="7.875" style="218" hidden="1" customWidth="1"/>
    <col min="10248" max="10495" width="7.875" style="218"/>
    <col min="10496" max="10496" width="35.75" style="218" customWidth="1"/>
    <col min="10497" max="10497" width="7.875" style="218" hidden="1" customWidth="1"/>
    <col min="10498" max="10499" width="12" style="218" customWidth="1"/>
    <col min="10500" max="10500" width="8" style="218" customWidth="1"/>
    <col min="10501" max="10501" width="7.875" style="218" customWidth="1"/>
    <col min="10502" max="10503" width="7.875" style="218" hidden="1" customWidth="1"/>
    <col min="10504" max="10751" width="7.875" style="218"/>
    <col min="10752" max="10752" width="35.75" style="218" customWidth="1"/>
    <col min="10753" max="10753" width="7.875" style="218" hidden="1" customWidth="1"/>
    <col min="10754" max="10755" width="12" style="218" customWidth="1"/>
    <col min="10756" max="10756" width="8" style="218" customWidth="1"/>
    <col min="10757" max="10757" width="7.875" style="218" customWidth="1"/>
    <col min="10758" max="10759" width="7.875" style="218" hidden="1" customWidth="1"/>
    <col min="10760" max="11007" width="7.875" style="218"/>
    <col min="11008" max="11008" width="35.75" style="218" customWidth="1"/>
    <col min="11009" max="11009" width="7.875" style="218" hidden="1" customWidth="1"/>
    <col min="11010" max="11011" width="12" style="218" customWidth="1"/>
    <col min="11012" max="11012" width="8" style="218" customWidth="1"/>
    <col min="11013" max="11013" width="7.875" style="218" customWidth="1"/>
    <col min="11014" max="11015" width="7.875" style="218" hidden="1" customWidth="1"/>
    <col min="11016" max="11263" width="7.875" style="218"/>
    <col min="11264" max="11264" width="35.75" style="218" customWidth="1"/>
    <col min="11265" max="11265" width="7.875" style="218" hidden="1" customWidth="1"/>
    <col min="11266" max="11267" width="12" style="218" customWidth="1"/>
    <col min="11268" max="11268" width="8" style="218" customWidth="1"/>
    <col min="11269" max="11269" width="7.875" style="218" customWidth="1"/>
    <col min="11270" max="11271" width="7.875" style="218" hidden="1" customWidth="1"/>
    <col min="11272" max="11519" width="7.875" style="218"/>
    <col min="11520" max="11520" width="35.75" style="218" customWidth="1"/>
    <col min="11521" max="11521" width="7.875" style="218" hidden="1" customWidth="1"/>
    <col min="11522" max="11523" width="12" style="218" customWidth="1"/>
    <col min="11524" max="11524" width="8" style="218" customWidth="1"/>
    <col min="11525" max="11525" width="7.875" style="218" customWidth="1"/>
    <col min="11526" max="11527" width="7.875" style="218" hidden="1" customWidth="1"/>
    <col min="11528" max="11775" width="7.875" style="218"/>
    <col min="11776" max="11776" width="35.75" style="218" customWidth="1"/>
    <col min="11777" max="11777" width="7.875" style="218" hidden="1" customWidth="1"/>
    <col min="11778" max="11779" width="12" style="218" customWidth="1"/>
    <col min="11780" max="11780" width="8" style="218" customWidth="1"/>
    <col min="11781" max="11781" width="7.875" style="218" customWidth="1"/>
    <col min="11782" max="11783" width="7.875" style="218" hidden="1" customWidth="1"/>
    <col min="11784" max="12031" width="7.875" style="218"/>
    <col min="12032" max="12032" width="35.75" style="218" customWidth="1"/>
    <col min="12033" max="12033" width="7.875" style="218" hidden="1" customWidth="1"/>
    <col min="12034" max="12035" width="12" style="218" customWidth="1"/>
    <col min="12036" max="12036" width="8" style="218" customWidth="1"/>
    <col min="12037" max="12037" width="7.875" style="218" customWidth="1"/>
    <col min="12038" max="12039" width="7.875" style="218" hidden="1" customWidth="1"/>
    <col min="12040" max="12287" width="7.875" style="218"/>
    <col min="12288" max="12288" width="35.75" style="218" customWidth="1"/>
    <col min="12289" max="12289" width="7.875" style="218" hidden="1" customWidth="1"/>
    <col min="12290" max="12291" width="12" style="218" customWidth="1"/>
    <col min="12292" max="12292" width="8" style="218" customWidth="1"/>
    <col min="12293" max="12293" width="7.875" style="218" customWidth="1"/>
    <col min="12294" max="12295" width="7.875" style="218" hidden="1" customWidth="1"/>
    <col min="12296" max="12543" width="7.875" style="218"/>
    <col min="12544" max="12544" width="35.75" style="218" customWidth="1"/>
    <col min="12545" max="12545" width="7.875" style="218" hidden="1" customWidth="1"/>
    <col min="12546" max="12547" width="12" style="218" customWidth="1"/>
    <col min="12548" max="12548" width="8" style="218" customWidth="1"/>
    <col min="12549" max="12549" width="7.875" style="218" customWidth="1"/>
    <col min="12550" max="12551" width="7.875" style="218" hidden="1" customWidth="1"/>
    <col min="12552" max="12799" width="7.875" style="218"/>
    <col min="12800" max="12800" width="35.75" style="218" customWidth="1"/>
    <col min="12801" max="12801" width="7.875" style="218" hidden="1" customWidth="1"/>
    <col min="12802" max="12803" width="12" style="218" customWidth="1"/>
    <col min="12804" max="12804" width="8" style="218" customWidth="1"/>
    <col min="12805" max="12805" width="7.875" style="218" customWidth="1"/>
    <col min="12806" max="12807" width="7.875" style="218" hidden="1" customWidth="1"/>
    <col min="12808" max="13055" width="7.875" style="218"/>
    <col min="13056" max="13056" width="35.75" style="218" customWidth="1"/>
    <col min="13057" max="13057" width="7.875" style="218" hidden="1" customWidth="1"/>
    <col min="13058" max="13059" width="12" style="218" customWidth="1"/>
    <col min="13060" max="13060" width="8" style="218" customWidth="1"/>
    <col min="13061" max="13061" width="7.875" style="218" customWidth="1"/>
    <col min="13062" max="13063" width="7.875" style="218" hidden="1" customWidth="1"/>
    <col min="13064" max="13311" width="7.875" style="218"/>
    <col min="13312" max="13312" width="35.75" style="218" customWidth="1"/>
    <col min="13313" max="13313" width="7.875" style="218" hidden="1" customWidth="1"/>
    <col min="13314" max="13315" width="12" style="218" customWidth="1"/>
    <col min="13316" max="13316" width="8" style="218" customWidth="1"/>
    <col min="13317" max="13317" width="7.875" style="218" customWidth="1"/>
    <col min="13318" max="13319" width="7.875" style="218" hidden="1" customWidth="1"/>
    <col min="13320" max="13567" width="7.875" style="218"/>
    <col min="13568" max="13568" width="35.75" style="218" customWidth="1"/>
    <col min="13569" max="13569" width="7.875" style="218" hidden="1" customWidth="1"/>
    <col min="13570" max="13571" width="12" style="218" customWidth="1"/>
    <col min="13572" max="13572" width="8" style="218" customWidth="1"/>
    <col min="13573" max="13573" width="7.875" style="218" customWidth="1"/>
    <col min="13574" max="13575" width="7.875" style="218" hidden="1" customWidth="1"/>
    <col min="13576" max="13823" width="7.875" style="218"/>
    <col min="13824" max="13824" width="35.75" style="218" customWidth="1"/>
    <col min="13825" max="13825" width="7.875" style="218" hidden="1" customWidth="1"/>
    <col min="13826" max="13827" width="12" style="218" customWidth="1"/>
    <col min="13828" max="13828" width="8" style="218" customWidth="1"/>
    <col min="13829" max="13829" width="7.875" style="218" customWidth="1"/>
    <col min="13830" max="13831" width="7.875" style="218" hidden="1" customWidth="1"/>
    <col min="13832" max="14079" width="7.875" style="218"/>
    <col min="14080" max="14080" width="35.75" style="218" customWidth="1"/>
    <col min="14081" max="14081" width="7.875" style="218" hidden="1" customWidth="1"/>
    <col min="14082" max="14083" width="12" style="218" customWidth="1"/>
    <col min="14084" max="14084" width="8" style="218" customWidth="1"/>
    <col min="14085" max="14085" width="7.875" style="218" customWidth="1"/>
    <col min="14086" max="14087" width="7.875" style="218" hidden="1" customWidth="1"/>
    <col min="14088" max="14335" width="7.875" style="218"/>
    <col min="14336" max="14336" width="35.75" style="218" customWidth="1"/>
    <col min="14337" max="14337" width="7.875" style="218" hidden="1" customWidth="1"/>
    <col min="14338" max="14339" width="12" style="218" customWidth="1"/>
    <col min="14340" max="14340" width="8" style="218" customWidth="1"/>
    <col min="14341" max="14341" width="7.875" style="218" customWidth="1"/>
    <col min="14342" max="14343" width="7.875" style="218" hidden="1" customWidth="1"/>
    <col min="14344" max="14591" width="7.875" style="218"/>
    <col min="14592" max="14592" width="35.75" style="218" customWidth="1"/>
    <col min="14593" max="14593" width="7.875" style="218" hidden="1" customWidth="1"/>
    <col min="14594" max="14595" width="12" style="218" customWidth="1"/>
    <col min="14596" max="14596" width="8" style="218" customWidth="1"/>
    <col min="14597" max="14597" width="7.875" style="218" customWidth="1"/>
    <col min="14598" max="14599" width="7.875" style="218" hidden="1" customWidth="1"/>
    <col min="14600" max="14847" width="7.875" style="218"/>
    <col min="14848" max="14848" width="35.75" style="218" customWidth="1"/>
    <col min="14849" max="14849" width="7.875" style="218" hidden="1" customWidth="1"/>
    <col min="14850" max="14851" width="12" style="218" customWidth="1"/>
    <col min="14852" max="14852" width="8" style="218" customWidth="1"/>
    <col min="14853" max="14853" width="7.875" style="218" customWidth="1"/>
    <col min="14854" max="14855" width="7.875" style="218" hidden="1" customWidth="1"/>
    <col min="14856" max="15103" width="7.875" style="218"/>
    <col min="15104" max="15104" width="35.75" style="218" customWidth="1"/>
    <col min="15105" max="15105" width="7.875" style="218" hidden="1" customWidth="1"/>
    <col min="15106" max="15107" width="12" style="218" customWidth="1"/>
    <col min="15108" max="15108" width="8" style="218" customWidth="1"/>
    <col min="15109" max="15109" width="7.875" style="218" customWidth="1"/>
    <col min="15110" max="15111" width="7.875" style="218" hidden="1" customWidth="1"/>
    <col min="15112" max="15359" width="7.875" style="218"/>
    <col min="15360" max="15360" width="35.75" style="218" customWidth="1"/>
    <col min="15361" max="15361" width="7.875" style="218" hidden="1" customWidth="1"/>
    <col min="15362" max="15363" width="12" style="218" customWidth="1"/>
    <col min="15364" max="15364" width="8" style="218" customWidth="1"/>
    <col min="15365" max="15365" width="7.875" style="218" customWidth="1"/>
    <col min="15366" max="15367" width="7.875" style="218" hidden="1" customWidth="1"/>
    <col min="15368" max="15615" width="7.875" style="218"/>
    <col min="15616" max="15616" width="35.75" style="218" customWidth="1"/>
    <col min="15617" max="15617" width="7.875" style="218" hidden="1" customWidth="1"/>
    <col min="15618" max="15619" width="12" style="218" customWidth="1"/>
    <col min="15620" max="15620" width="8" style="218" customWidth="1"/>
    <col min="15621" max="15621" width="7.875" style="218" customWidth="1"/>
    <col min="15622" max="15623" width="7.875" style="218" hidden="1" customWidth="1"/>
    <col min="15624" max="15871" width="7.875" style="218"/>
    <col min="15872" max="15872" width="35.75" style="218" customWidth="1"/>
    <col min="15873" max="15873" width="7.875" style="218" hidden="1" customWidth="1"/>
    <col min="15874" max="15875" width="12" style="218" customWidth="1"/>
    <col min="15876" max="15876" width="8" style="218" customWidth="1"/>
    <col min="15877" max="15877" width="7.875" style="218" customWidth="1"/>
    <col min="15878" max="15879" width="7.875" style="218" hidden="1" customWidth="1"/>
    <col min="15880" max="16127" width="7.875" style="218"/>
    <col min="16128" max="16128" width="35.75" style="218" customWidth="1"/>
    <col min="16129" max="16129" width="7.875" style="218" hidden="1" customWidth="1"/>
    <col min="16130" max="16131" width="12" style="218" customWidth="1"/>
    <col min="16132" max="16132" width="8" style="218" customWidth="1"/>
    <col min="16133" max="16133" width="7.875" style="218" customWidth="1"/>
    <col min="16134" max="16135" width="7.875" style="218" hidden="1" customWidth="1"/>
    <col min="16136" max="16384" width="7.875" style="218"/>
  </cols>
  <sheetData>
    <row r="1" ht="39.95" customHeight="1" spans="2:3">
      <c r="B1" s="205" t="s">
        <v>2028</v>
      </c>
      <c r="C1" s="220"/>
    </row>
    <row r="2" s="216" customFormat="1" ht="18.75" customHeight="1" spans="2:3">
      <c r="B2" s="206"/>
      <c r="C2" s="164" t="s">
        <v>2018</v>
      </c>
    </row>
    <row r="3" s="217" customFormat="1" ht="33" customHeight="1" spans="1:4">
      <c r="A3" s="221" t="s">
        <v>3</v>
      </c>
      <c r="B3" s="207" t="s">
        <v>2029</v>
      </c>
      <c r="C3" s="208" t="s">
        <v>5</v>
      </c>
      <c r="D3" s="222"/>
    </row>
    <row r="4" ht="18" customHeight="1" spans="1:3">
      <c r="A4" s="223">
        <v>201</v>
      </c>
      <c r="B4" s="94" t="s">
        <v>810</v>
      </c>
      <c r="C4" s="209">
        <v>48</v>
      </c>
    </row>
    <row r="5" ht="18" customHeight="1" spans="1:3">
      <c r="A5" s="223">
        <v>20101</v>
      </c>
      <c r="B5" s="94" t="s">
        <v>811</v>
      </c>
      <c r="C5" s="209">
        <v>0</v>
      </c>
    </row>
    <row r="6" ht="18" customHeight="1" spans="1:3">
      <c r="A6" s="223">
        <v>20102</v>
      </c>
      <c r="B6" s="94" t="s">
        <v>823</v>
      </c>
      <c r="C6" s="209">
        <v>0</v>
      </c>
    </row>
    <row r="7" ht="18" customHeight="1" spans="1:3">
      <c r="A7" s="223">
        <v>20103</v>
      </c>
      <c r="B7" s="94" t="s">
        <v>828</v>
      </c>
      <c r="C7" s="209">
        <v>0</v>
      </c>
    </row>
    <row r="8" ht="18" customHeight="1" spans="1:3">
      <c r="A8" s="223">
        <v>20104</v>
      </c>
      <c r="B8" s="94" t="s">
        <v>836</v>
      </c>
      <c r="C8" s="209">
        <v>0</v>
      </c>
    </row>
    <row r="9" ht="18" customHeight="1" spans="1:3">
      <c r="A9" s="223">
        <v>20105</v>
      </c>
      <c r="B9" s="94" t="s">
        <v>844</v>
      </c>
      <c r="C9" s="209">
        <v>0</v>
      </c>
    </row>
    <row r="10" ht="18" customHeight="1" spans="1:3">
      <c r="A10" s="223">
        <v>20106</v>
      </c>
      <c r="B10" s="94" t="s">
        <v>851</v>
      </c>
      <c r="C10" s="209">
        <v>0</v>
      </c>
    </row>
    <row r="11" ht="18" customHeight="1" spans="1:3">
      <c r="A11" s="223">
        <v>20107</v>
      </c>
      <c r="B11" s="94" t="s">
        <v>858</v>
      </c>
      <c r="C11" s="209">
        <v>0</v>
      </c>
    </row>
    <row r="12" ht="18" customHeight="1" spans="1:3">
      <c r="A12" s="223">
        <v>20108</v>
      </c>
      <c r="B12" s="94" t="s">
        <v>865</v>
      </c>
      <c r="C12" s="209">
        <v>0</v>
      </c>
    </row>
    <row r="13" ht="18" customHeight="1" spans="1:3">
      <c r="A13" s="223">
        <v>20109</v>
      </c>
      <c r="B13" s="94" t="s">
        <v>869</v>
      </c>
      <c r="C13" s="209">
        <v>0</v>
      </c>
    </row>
    <row r="14" ht="18" customHeight="1" spans="1:3">
      <c r="A14" s="223">
        <v>20110</v>
      </c>
      <c r="B14" s="94" t="s">
        <v>874</v>
      </c>
      <c r="C14" s="209">
        <v>0</v>
      </c>
    </row>
    <row r="15" ht="18" customHeight="1" spans="1:3">
      <c r="A15" s="223">
        <v>20111</v>
      </c>
      <c r="B15" s="94" t="s">
        <v>885</v>
      </c>
      <c r="C15" s="209">
        <v>0</v>
      </c>
    </row>
    <row r="16" ht="18" customHeight="1" spans="1:3">
      <c r="A16" s="223">
        <v>20113</v>
      </c>
      <c r="B16" s="94" t="s">
        <v>890</v>
      </c>
      <c r="C16" s="209">
        <v>0</v>
      </c>
    </row>
    <row r="17" ht="18" customHeight="1" spans="1:3">
      <c r="A17" s="223">
        <v>20114</v>
      </c>
      <c r="B17" s="94" t="s">
        <v>897</v>
      </c>
      <c r="C17" s="209">
        <v>0</v>
      </c>
    </row>
    <row r="18" ht="18" customHeight="1" spans="1:3">
      <c r="A18" s="223">
        <v>20115</v>
      </c>
      <c r="B18" s="94" t="s">
        <v>905</v>
      </c>
      <c r="C18" s="209">
        <v>0</v>
      </c>
    </row>
    <row r="19" ht="18" customHeight="1" spans="1:3">
      <c r="A19" s="223">
        <v>20117</v>
      </c>
      <c r="B19" s="94" t="s">
        <v>910</v>
      </c>
      <c r="C19" s="209">
        <v>0</v>
      </c>
    </row>
    <row r="20" ht="18" customHeight="1" spans="1:3">
      <c r="A20" s="223">
        <v>20123</v>
      </c>
      <c r="B20" s="94" t="s">
        <v>918</v>
      </c>
      <c r="C20" s="209">
        <v>0</v>
      </c>
    </row>
    <row r="21" ht="18" customHeight="1" spans="1:3">
      <c r="A21" s="223">
        <v>20124</v>
      </c>
      <c r="B21" s="94" t="s">
        <v>921</v>
      </c>
      <c r="C21" s="209">
        <v>0</v>
      </c>
    </row>
    <row r="22" ht="18" customHeight="1" spans="1:3">
      <c r="A22" s="223">
        <v>20125</v>
      </c>
      <c r="B22" s="94" t="s">
        <v>924</v>
      </c>
      <c r="C22" s="209">
        <v>0</v>
      </c>
    </row>
    <row r="23" ht="18" customHeight="1" spans="1:3">
      <c r="A23" s="223">
        <v>20126</v>
      </c>
      <c r="B23" s="94" t="s">
        <v>929</v>
      </c>
      <c r="C23" s="209">
        <v>0</v>
      </c>
    </row>
    <row r="24" ht="18" customHeight="1" spans="1:3">
      <c r="A24" s="223">
        <v>20128</v>
      </c>
      <c r="B24" s="94" t="s">
        <v>932</v>
      </c>
      <c r="C24" s="209">
        <v>0</v>
      </c>
    </row>
    <row r="25" ht="18" customHeight="1" spans="1:3">
      <c r="A25" s="223">
        <v>20129</v>
      </c>
      <c r="B25" s="94" t="s">
        <v>934</v>
      </c>
      <c r="C25" s="209">
        <v>48</v>
      </c>
    </row>
    <row r="26" ht="18" customHeight="1" spans="1:3">
      <c r="A26" s="223">
        <v>20131</v>
      </c>
      <c r="B26" s="94" t="s">
        <v>938</v>
      </c>
      <c r="C26" s="209">
        <v>0</v>
      </c>
    </row>
    <row r="27" ht="18" customHeight="1" spans="1:3">
      <c r="A27" s="223">
        <v>20132</v>
      </c>
      <c r="B27" s="94" t="s">
        <v>941</v>
      </c>
      <c r="C27" s="209">
        <v>0</v>
      </c>
    </row>
    <row r="28" ht="18" customHeight="1" spans="1:3">
      <c r="A28" s="223">
        <v>20133</v>
      </c>
      <c r="B28" s="94" t="s">
        <v>943</v>
      </c>
      <c r="C28" s="209">
        <v>0</v>
      </c>
    </row>
    <row r="29" ht="18" customHeight="1" spans="1:3">
      <c r="A29" s="223">
        <v>20134</v>
      </c>
      <c r="B29" s="94" t="s">
        <v>945</v>
      </c>
      <c r="C29" s="209">
        <v>0</v>
      </c>
    </row>
    <row r="30" ht="18" customHeight="1" spans="1:3">
      <c r="A30" s="223">
        <v>20135</v>
      </c>
      <c r="B30" s="94" t="s">
        <v>947</v>
      </c>
      <c r="C30" s="209">
        <v>0</v>
      </c>
    </row>
    <row r="31" ht="18" customHeight="1" spans="1:3">
      <c r="A31" s="223">
        <v>20136</v>
      </c>
      <c r="B31" s="94" t="s">
        <v>2030</v>
      </c>
      <c r="C31" s="209">
        <v>0</v>
      </c>
    </row>
    <row r="32" ht="18" customHeight="1" spans="1:3">
      <c r="A32" s="223">
        <v>20199</v>
      </c>
      <c r="B32" s="94" t="s">
        <v>2031</v>
      </c>
      <c r="C32" s="209">
        <v>0</v>
      </c>
    </row>
    <row r="33" ht="18" customHeight="1" spans="1:3">
      <c r="A33" s="223">
        <v>202</v>
      </c>
      <c r="B33" s="94" t="s">
        <v>954</v>
      </c>
      <c r="C33" s="209">
        <v>0</v>
      </c>
    </row>
    <row r="34" ht="18" customHeight="1" spans="1:3">
      <c r="A34" s="223">
        <v>20201</v>
      </c>
      <c r="B34" s="94" t="s">
        <v>955</v>
      </c>
      <c r="C34" s="209">
        <v>0</v>
      </c>
    </row>
    <row r="35" ht="18" customHeight="1" spans="1:3">
      <c r="A35" s="223">
        <v>20202</v>
      </c>
      <c r="B35" s="94" t="s">
        <v>957</v>
      </c>
      <c r="C35" s="209">
        <v>0</v>
      </c>
    </row>
    <row r="36" ht="18" customHeight="1" spans="1:3">
      <c r="A36" s="223">
        <v>20203</v>
      </c>
      <c r="B36" s="94" t="s">
        <v>960</v>
      </c>
      <c r="C36" s="209">
        <v>0</v>
      </c>
    </row>
    <row r="37" ht="18" customHeight="1" spans="1:3">
      <c r="A37" s="223">
        <v>20204</v>
      </c>
      <c r="B37" s="94" t="s">
        <v>967</v>
      </c>
      <c r="C37" s="209">
        <v>0</v>
      </c>
    </row>
    <row r="38" ht="18" customHeight="1" spans="1:3">
      <c r="A38" s="223">
        <v>20205</v>
      </c>
      <c r="B38" s="94" t="s">
        <v>973</v>
      </c>
      <c r="C38" s="209">
        <v>0</v>
      </c>
    </row>
    <row r="39" ht="18" customHeight="1" spans="1:3">
      <c r="A39" s="223">
        <v>20206</v>
      </c>
      <c r="B39" s="94" t="s">
        <v>2032</v>
      </c>
      <c r="C39" s="209">
        <v>0</v>
      </c>
    </row>
    <row r="40" ht="18" customHeight="1" spans="1:3">
      <c r="A40" s="223">
        <v>20207</v>
      </c>
      <c r="B40" s="94" t="s">
        <v>979</v>
      </c>
      <c r="C40" s="209">
        <v>0</v>
      </c>
    </row>
    <row r="41" ht="18" customHeight="1" spans="1:3">
      <c r="A41" s="223">
        <v>20299</v>
      </c>
      <c r="B41" s="94" t="s">
        <v>2033</v>
      </c>
      <c r="C41" s="209">
        <v>0</v>
      </c>
    </row>
    <row r="42" ht="18" customHeight="1" spans="1:3">
      <c r="A42" s="223">
        <v>203</v>
      </c>
      <c r="B42" s="94" t="s">
        <v>986</v>
      </c>
      <c r="C42" s="209">
        <v>0</v>
      </c>
    </row>
    <row r="43" ht="18" customHeight="1" spans="1:3">
      <c r="A43" s="223">
        <v>20301</v>
      </c>
      <c r="B43" s="94" t="s">
        <v>2034</v>
      </c>
      <c r="C43" s="209">
        <v>0</v>
      </c>
    </row>
    <row r="44" ht="18" customHeight="1" spans="1:3">
      <c r="A44" s="223">
        <v>20304</v>
      </c>
      <c r="B44" s="94" t="s">
        <v>2035</v>
      </c>
      <c r="C44" s="209">
        <v>0</v>
      </c>
    </row>
    <row r="45" ht="18" customHeight="1" spans="1:3">
      <c r="A45" s="223">
        <v>20305</v>
      </c>
      <c r="B45" s="94" t="s">
        <v>2036</v>
      </c>
      <c r="C45" s="209">
        <v>0</v>
      </c>
    </row>
    <row r="46" ht="18" customHeight="1" spans="1:3">
      <c r="A46" s="223">
        <v>20306</v>
      </c>
      <c r="B46" s="94" t="s">
        <v>993</v>
      </c>
      <c r="C46" s="209">
        <v>0</v>
      </c>
    </row>
    <row r="47" ht="18" customHeight="1" spans="1:3">
      <c r="A47" s="223">
        <v>20399</v>
      </c>
      <c r="B47" s="94" t="s">
        <v>2037</v>
      </c>
      <c r="C47" s="209">
        <v>0</v>
      </c>
    </row>
    <row r="48" ht="18" customHeight="1" spans="1:3">
      <c r="A48" s="223">
        <v>204</v>
      </c>
      <c r="B48" s="94" t="s">
        <v>1005</v>
      </c>
      <c r="C48" s="209">
        <v>43</v>
      </c>
    </row>
    <row r="49" ht="18" customHeight="1" spans="1:3">
      <c r="A49" s="223">
        <v>20401</v>
      </c>
      <c r="B49" s="94" t="s">
        <v>1006</v>
      </c>
      <c r="C49" s="209">
        <v>0</v>
      </c>
    </row>
    <row r="50" ht="18" customHeight="1" spans="1:3">
      <c r="A50" s="223">
        <v>20402</v>
      </c>
      <c r="B50" s="94" t="s">
        <v>1016</v>
      </c>
      <c r="C50" s="209">
        <v>15</v>
      </c>
    </row>
    <row r="51" ht="18" customHeight="1" spans="1:3">
      <c r="A51" s="223">
        <v>20403</v>
      </c>
      <c r="B51" s="94" t="s">
        <v>1033</v>
      </c>
      <c r="C51" s="209">
        <v>0</v>
      </c>
    </row>
    <row r="52" ht="18" customHeight="1" spans="1:3">
      <c r="A52" s="223">
        <v>20404</v>
      </c>
      <c r="B52" s="94" t="s">
        <v>1036</v>
      </c>
      <c r="C52" s="209">
        <v>0</v>
      </c>
    </row>
    <row r="53" ht="18" customHeight="1" spans="1:3">
      <c r="A53" s="223">
        <v>20405</v>
      </c>
      <c r="B53" s="94" t="s">
        <v>1044</v>
      </c>
      <c r="C53" s="209">
        <v>0</v>
      </c>
    </row>
    <row r="54" ht="18" customHeight="1" spans="1:3">
      <c r="A54" s="223">
        <v>20406</v>
      </c>
      <c r="B54" s="94" t="s">
        <v>1049</v>
      </c>
      <c r="C54" s="209">
        <v>28</v>
      </c>
    </row>
    <row r="55" ht="18" customHeight="1" spans="1:3">
      <c r="A55" s="223">
        <v>20407</v>
      </c>
      <c r="B55" s="94" t="s">
        <v>1059</v>
      </c>
      <c r="C55" s="209">
        <v>0</v>
      </c>
    </row>
    <row r="56" ht="18" customHeight="1" spans="1:3">
      <c r="A56" s="223">
        <v>20408</v>
      </c>
      <c r="B56" s="94" t="s">
        <v>1064</v>
      </c>
      <c r="C56" s="209">
        <v>0</v>
      </c>
    </row>
    <row r="57" ht="18" customHeight="1" spans="1:3">
      <c r="A57" s="223">
        <v>20409</v>
      </c>
      <c r="B57" s="94" t="s">
        <v>1069</v>
      </c>
      <c r="C57" s="209">
        <v>0</v>
      </c>
    </row>
    <row r="58" ht="18" customHeight="1" spans="1:3">
      <c r="A58" s="223">
        <v>20410</v>
      </c>
      <c r="B58" s="94" t="s">
        <v>1073</v>
      </c>
      <c r="C58" s="209">
        <v>0</v>
      </c>
    </row>
    <row r="59" ht="18" customHeight="1" spans="1:3">
      <c r="A59" s="223">
        <v>20411</v>
      </c>
      <c r="B59" s="94" t="s">
        <v>1078</v>
      </c>
      <c r="C59" s="209">
        <v>0</v>
      </c>
    </row>
    <row r="60" ht="18" customHeight="1" spans="1:3">
      <c r="A60" s="223">
        <v>20499</v>
      </c>
      <c r="B60" s="94" t="s">
        <v>2038</v>
      </c>
      <c r="C60" s="209">
        <v>0</v>
      </c>
    </row>
    <row r="61" ht="18" customHeight="1" spans="1:3">
      <c r="A61" s="223">
        <v>205</v>
      </c>
      <c r="B61" s="94" t="s">
        <v>1089</v>
      </c>
      <c r="C61" s="209">
        <v>4158</v>
      </c>
    </row>
    <row r="62" ht="18" customHeight="1" spans="1:3">
      <c r="A62" s="223">
        <v>20501</v>
      </c>
      <c r="B62" s="94" t="s">
        <v>1090</v>
      </c>
      <c r="C62" s="209">
        <v>0</v>
      </c>
    </row>
    <row r="63" ht="18" customHeight="1" spans="1:3">
      <c r="A63" s="223">
        <v>20502</v>
      </c>
      <c r="B63" s="94" t="s">
        <v>1092</v>
      </c>
      <c r="C63" s="209">
        <v>3115</v>
      </c>
    </row>
    <row r="64" ht="18" customHeight="1" spans="1:3">
      <c r="A64" s="223">
        <v>20503</v>
      </c>
      <c r="B64" s="94" t="s">
        <v>1101</v>
      </c>
      <c r="C64" s="209">
        <v>1043</v>
      </c>
    </row>
    <row r="65" ht="18" customHeight="1" spans="1:3">
      <c r="A65" s="223">
        <v>20504</v>
      </c>
      <c r="B65" s="94" t="s">
        <v>1108</v>
      </c>
      <c r="C65" s="209">
        <v>0</v>
      </c>
    </row>
    <row r="66" ht="18" customHeight="1" spans="1:3">
      <c r="A66" s="223">
        <v>20505</v>
      </c>
      <c r="B66" s="94" t="s">
        <v>1114</v>
      </c>
      <c r="C66" s="209">
        <v>0</v>
      </c>
    </row>
    <row r="67" ht="18" customHeight="1" spans="1:3">
      <c r="A67" s="223">
        <v>20506</v>
      </c>
      <c r="B67" s="94" t="s">
        <v>1118</v>
      </c>
      <c r="C67" s="209">
        <v>0</v>
      </c>
    </row>
    <row r="68" ht="18" customHeight="1" spans="1:3">
      <c r="A68" s="223">
        <v>20507</v>
      </c>
      <c r="B68" s="94" t="s">
        <v>1122</v>
      </c>
      <c r="C68" s="209">
        <v>0</v>
      </c>
    </row>
    <row r="69" ht="18" customHeight="1" spans="1:3">
      <c r="A69" s="223">
        <v>20508</v>
      </c>
      <c r="B69" s="94" t="s">
        <v>1126</v>
      </c>
      <c r="C69" s="209">
        <v>0</v>
      </c>
    </row>
    <row r="70" ht="18" customHeight="1" spans="1:3">
      <c r="A70" s="223">
        <v>20509</v>
      </c>
      <c r="B70" s="94" t="s">
        <v>1132</v>
      </c>
      <c r="C70" s="209">
        <v>0</v>
      </c>
    </row>
    <row r="71" ht="18" customHeight="1" spans="1:3">
      <c r="A71" s="223">
        <v>20599</v>
      </c>
      <c r="B71" s="94" t="s">
        <v>2039</v>
      </c>
      <c r="C71" s="209">
        <v>0</v>
      </c>
    </row>
    <row r="72" ht="18" customHeight="1" spans="1:3">
      <c r="A72" s="223">
        <v>206</v>
      </c>
      <c r="B72" s="94" t="s">
        <v>1141</v>
      </c>
      <c r="C72" s="209">
        <v>244</v>
      </c>
    </row>
    <row r="73" ht="18" customHeight="1" spans="1:3">
      <c r="A73" s="223">
        <v>20601</v>
      </c>
      <c r="B73" s="94" t="s">
        <v>1142</v>
      </c>
      <c r="C73" s="209">
        <v>15</v>
      </c>
    </row>
    <row r="74" ht="18" customHeight="1" spans="1:3">
      <c r="A74" s="223">
        <v>20602</v>
      </c>
      <c r="B74" s="94" t="s">
        <v>1144</v>
      </c>
      <c r="C74" s="209">
        <v>0</v>
      </c>
    </row>
    <row r="75" ht="18" customHeight="1" spans="1:3">
      <c r="A75" s="223">
        <v>20603</v>
      </c>
      <c r="B75" s="94" t="s">
        <v>1153</v>
      </c>
      <c r="C75" s="209">
        <v>0</v>
      </c>
    </row>
    <row r="76" ht="18" customHeight="1" spans="1:3">
      <c r="A76" s="223">
        <v>20604</v>
      </c>
      <c r="B76" s="94" t="s">
        <v>1158</v>
      </c>
      <c r="C76" s="209">
        <v>219</v>
      </c>
    </row>
    <row r="77" ht="18" customHeight="1" spans="1:3">
      <c r="A77" s="223">
        <v>20605</v>
      </c>
      <c r="B77" s="94" t="s">
        <v>1163</v>
      </c>
      <c r="C77" s="209">
        <v>10</v>
      </c>
    </row>
    <row r="78" ht="18" customHeight="1" spans="1:3">
      <c r="A78" s="223">
        <v>20606</v>
      </c>
      <c r="B78" s="94" t="s">
        <v>1167</v>
      </c>
      <c r="C78" s="209">
        <v>0</v>
      </c>
    </row>
    <row r="79" ht="18" customHeight="1" spans="1:3">
      <c r="A79" s="223">
        <v>20607</v>
      </c>
      <c r="B79" s="94" t="s">
        <v>1172</v>
      </c>
      <c r="C79" s="209">
        <v>0</v>
      </c>
    </row>
    <row r="80" ht="18" customHeight="1" spans="1:3">
      <c r="A80" s="223">
        <v>20608</v>
      </c>
      <c r="B80" s="94" t="s">
        <v>1178</v>
      </c>
      <c r="C80" s="209">
        <v>0</v>
      </c>
    </row>
    <row r="81" ht="18" customHeight="1" spans="1:3">
      <c r="A81" s="223">
        <v>20609</v>
      </c>
      <c r="B81" s="94" t="s">
        <v>1182</v>
      </c>
      <c r="C81" s="209">
        <v>0</v>
      </c>
    </row>
    <row r="82" ht="18" customHeight="1" spans="1:3">
      <c r="A82" s="223">
        <v>20699</v>
      </c>
      <c r="B82" s="94" t="s">
        <v>2040</v>
      </c>
      <c r="C82" s="209">
        <v>0</v>
      </c>
    </row>
    <row r="83" ht="18" customHeight="1" spans="1:3">
      <c r="A83" s="223">
        <v>207</v>
      </c>
      <c r="B83" s="94" t="s">
        <v>1190</v>
      </c>
      <c r="C83" s="209">
        <v>961</v>
      </c>
    </row>
    <row r="84" ht="18" customHeight="1" spans="1:3">
      <c r="A84" s="223">
        <v>20701</v>
      </c>
      <c r="B84" s="94" t="s">
        <v>1191</v>
      </c>
      <c r="C84" s="209">
        <v>1</v>
      </c>
    </row>
    <row r="85" ht="18" customHeight="1" spans="1:3">
      <c r="A85" s="223">
        <v>20702</v>
      </c>
      <c r="B85" s="94" t="s">
        <v>1202</v>
      </c>
      <c r="C85" s="209">
        <v>0</v>
      </c>
    </row>
    <row r="86" ht="18" customHeight="1" spans="1:3">
      <c r="A86" s="223">
        <v>20703</v>
      </c>
      <c r="B86" s="94" t="s">
        <v>1207</v>
      </c>
      <c r="C86" s="209">
        <v>0</v>
      </c>
    </row>
    <row r="87" ht="18" customHeight="1" spans="1:3">
      <c r="A87" s="223">
        <v>20704</v>
      </c>
      <c r="B87" s="94" t="s">
        <v>1215</v>
      </c>
      <c r="C87" s="209">
        <v>0</v>
      </c>
    </row>
    <row r="88" ht="18" customHeight="1" spans="1:3">
      <c r="A88" s="223">
        <v>20799</v>
      </c>
      <c r="B88" s="94" t="s">
        <v>2041</v>
      </c>
      <c r="C88" s="209">
        <v>960</v>
      </c>
    </row>
    <row r="89" ht="18" customHeight="1" spans="1:3">
      <c r="A89" s="223">
        <v>208</v>
      </c>
      <c r="B89" s="94" t="s">
        <v>1227</v>
      </c>
      <c r="C89" s="209">
        <v>8665</v>
      </c>
    </row>
    <row r="90" ht="18" customHeight="1" spans="1:3">
      <c r="A90" s="223">
        <v>20801</v>
      </c>
      <c r="B90" s="94" t="s">
        <v>1228</v>
      </c>
      <c r="C90" s="209">
        <v>0</v>
      </c>
    </row>
    <row r="91" ht="18" customHeight="1" spans="1:3">
      <c r="A91" s="223">
        <v>20802</v>
      </c>
      <c r="B91" s="94" t="s">
        <v>1238</v>
      </c>
      <c r="C91" s="209">
        <v>50</v>
      </c>
    </row>
    <row r="92" ht="18" customHeight="1" spans="1:3">
      <c r="A92" s="223">
        <v>20803</v>
      </c>
      <c r="B92" s="94" t="s">
        <v>1246</v>
      </c>
      <c r="C92" s="209">
        <v>0</v>
      </c>
    </row>
    <row r="93" ht="18" customHeight="1" spans="1:3">
      <c r="A93" s="223">
        <v>20804</v>
      </c>
      <c r="B93" s="94" t="s">
        <v>1254</v>
      </c>
      <c r="C93" s="209">
        <v>0</v>
      </c>
    </row>
    <row r="94" ht="18" customHeight="1" spans="1:3">
      <c r="A94" s="223">
        <v>20805</v>
      </c>
      <c r="B94" s="94" t="s">
        <v>1256</v>
      </c>
      <c r="C94" s="209">
        <v>0</v>
      </c>
    </row>
    <row r="95" ht="18" customHeight="1" spans="1:3">
      <c r="A95" s="223">
        <v>20806</v>
      </c>
      <c r="B95" s="211" t="s">
        <v>1265</v>
      </c>
      <c r="C95" s="212">
        <v>0</v>
      </c>
    </row>
    <row r="96" ht="18" customHeight="1" spans="1:3">
      <c r="A96" s="223">
        <v>20807</v>
      </c>
      <c r="B96" s="94" t="s">
        <v>1269</v>
      </c>
      <c r="C96" s="209">
        <v>1365</v>
      </c>
    </row>
    <row r="97" ht="18" customHeight="1" spans="1:3">
      <c r="A97" s="223">
        <v>20808</v>
      </c>
      <c r="B97" s="94" t="s">
        <v>1280</v>
      </c>
      <c r="C97" s="209">
        <v>2165</v>
      </c>
    </row>
    <row r="98" ht="18" customHeight="1" spans="1:3">
      <c r="A98" s="223">
        <v>20809</v>
      </c>
      <c r="B98" s="94" t="s">
        <v>1288</v>
      </c>
      <c r="C98" s="209">
        <v>467</v>
      </c>
    </row>
    <row r="99" ht="18" customHeight="1" spans="1:3">
      <c r="A99" s="223">
        <v>20810</v>
      </c>
      <c r="B99" s="94" t="s">
        <v>1294</v>
      </c>
      <c r="C99" s="209">
        <v>84</v>
      </c>
    </row>
    <row r="100" ht="18" customHeight="1" spans="1:3">
      <c r="A100" s="223">
        <v>20811</v>
      </c>
      <c r="B100" s="94" t="s">
        <v>1301</v>
      </c>
      <c r="C100" s="209">
        <v>124</v>
      </c>
    </row>
    <row r="101" ht="18" customHeight="1" spans="1:3">
      <c r="A101" s="223">
        <v>20815</v>
      </c>
      <c r="B101" s="94" t="s">
        <v>1306</v>
      </c>
      <c r="C101" s="209">
        <v>100</v>
      </c>
    </row>
    <row r="102" ht="18" customHeight="1" spans="1:3">
      <c r="A102" s="223">
        <v>20816</v>
      </c>
      <c r="B102" s="94" t="s">
        <v>1311</v>
      </c>
      <c r="C102" s="209">
        <v>0</v>
      </c>
    </row>
    <row r="103" ht="18" customHeight="1" spans="1:3">
      <c r="A103" s="223">
        <v>20819</v>
      </c>
      <c r="B103" s="94" t="s">
        <v>1313</v>
      </c>
      <c r="C103" s="209">
        <v>3061</v>
      </c>
    </row>
    <row r="104" ht="18" customHeight="1" spans="1:3">
      <c r="A104" s="223">
        <v>20820</v>
      </c>
      <c r="B104" s="94" t="s">
        <v>1316</v>
      </c>
      <c r="C104" s="209">
        <v>8</v>
      </c>
    </row>
    <row r="105" ht="18" customHeight="1" spans="1:3">
      <c r="A105" s="223">
        <v>20821</v>
      </c>
      <c r="B105" s="94" t="s">
        <v>1319</v>
      </c>
      <c r="C105" s="209">
        <v>0</v>
      </c>
    </row>
    <row r="106" ht="18" customHeight="1" spans="1:3">
      <c r="A106" s="223">
        <v>20824</v>
      </c>
      <c r="B106" s="94" t="s">
        <v>1322</v>
      </c>
      <c r="C106" s="209">
        <v>0</v>
      </c>
    </row>
    <row r="107" ht="18" customHeight="1" spans="1:3">
      <c r="A107" s="223">
        <v>20825</v>
      </c>
      <c r="B107" s="94" t="s">
        <v>1325</v>
      </c>
      <c r="C107" s="209">
        <v>0</v>
      </c>
    </row>
    <row r="108" ht="18" customHeight="1" spans="1:3">
      <c r="A108" s="223">
        <v>20899</v>
      </c>
      <c r="B108" s="94" t="s">
        <v>2042</v>
      </c>
      <c r="C108" s="209">
        <v>1241</v>
      </c>
    </row>
    <row r="109" ht="18" customHeight="1" spans="1:3">
      <c r="A109" s="223">
        <v>210</v>
      </c>
      <c r="B109" s="94" t="s">
        <v>1330</v>
      </c>
      <c r="C109" s="209">
        <v>5426</v>
      </c>
    </row>
    <row r="110" ht="18" customHeight="1" spans="1:3">
      <c r="A110" s="223">
        <v>21001</v>
      </c>
      <c r="B110" s="94" t="s">
        <v>1331</v>
      </c>
      <c r="C110" s="209">
        <v>21</v>
      </c>
    </row>
    <row r="111" ht="18" customHeight="1" spans="1:3">
      <c r="A111" s="223">
        <v>21002</v>
      </c>
      <c r="B111" s="94" t="s">
        <v>1333</v>
      </c>
      <c r="C111" s="209">
        <v>591</v>
      </c>
    </row>
    <row r="112" ht="18" customHeight="1" spans="1:3">
      <c r="A112" s="223">
        <v>21003</v>
      </c>
      <c r="B112" s="94" t="s">
        <v>1346</v>
      </c>
      <c r="C112" s="209">
        <v>633</v>
      </c>
    </row>
    <row r="113" ht="18" customHeight="1" spans="1:3">
      <c r="A113" s="223">
        <v>21004</v>
      </c>
      <c r="B113" s="94" t="s">
        <v>1350</v>
      </c>
      <c r="C113" s="209">
        <v>2585</v>
      </c>
    </row>
    <row r="114" ht="18" customHeight="1" spans="1:3">
      <c r="A114" s="223">
        <v>21005</v>
      </c>
      <c r="B114" s="94" t="s">
        <v>1362</v>
      </c>
      <c r="C114" s="209">
        <v>500</v>
      </c>
    </row>
    <row r="115" ht="18" customHeight="1" spans="1:3">
      <c r="A115" s="223">
        <v>21006</v>
      </c>
      <c r="B115" s="94" t="s">
        <v>1372</v>
      </c>
      <c r="C115" s="209">
        <v>0</v>
      </c>
    </row>
    <row r="116" ht="18" customHeight="1" spans="1:3">
      <c r="A116" s="223">
        <v>21007</v>
      </c>
      <c r="B116" s="94" t="s">
        <v>1375</v>
      </c>
      <c r="C116" s="209">
        <v>556</v>
      </c>
    </row>
    <row r="117" ht="18" customHeight="1" spans="1:3">
      <c r="A117" s="223">
        <v>21010</v>
      </c>
      <c r="B117" s="94" t="s">
        <v>1379</v>
      </c>
      <c r="C117" s="209">
        <v>540</v>
      </c>
    </row>
    <row r="118" ht="18" customHeight="1" spans="1:3">
      <c r="A118" s="223">
        <v>21099</v>
      </c>
      <c r="B118" s="94" t="s">
        <v>2043</v>
      </c>
      <c r="C118" s="209">
        <v>0</v>
      </c>
    </row>
    <row r="119" ht="18" customHeight="1" spans="1:3">
      <c r="A119" s="223">
        <v>211</v>
      </c>
      <c r="B119" s="94" t="s">
        <v>1387</v>
      </c>
      <c r="C119" s="209">
        <v>64974</v>
      </c>
    </row>
    <row r="120" ht="18" customHeight="1" spans="1:3">
      <c r="A120" s="223">
        <v>21101</v>
      </c>
      <c r="B120" s="94" t="s">
        <v>1388</v>
      </c>
      <c r="C120" s="209">
        <v>0</v>
      </c>
    </row>
    <row r="121" ht="18" customHeight="1" spans="1:3">
      <c r="A121" s="223">
        <v>21102</v>
      </c>
      <c r="B121" s="94" t="s">
        <v>1394</v>
      </c>
      <c r="C121" s="209">
        <v>0</v>
      </c>
    </row>
    <row r="122" ht="18" customHeight="1" spans="1:3">
      <c r="A122" s="223">
        <v>21103</v>
      </c>
      <c r="B122" s="94" t="s">
        <v>1398</v>
      </c>
      <c r="C122" s="209">
        <v>1541</v>
      </c>
    </row>
    <row r="123" ht="18" customHeight="1" spans="1:3">
      <c r="A123" s="223">
        <v>2110307</v>
      </c>
      <c r="B123" s="94" t="s">
        <v>2044</v>
      </c>
      <c r="C123" s="209">
        <v>0</v>
      </c>
    </row>
    <row r="124" ht="18" customHeight="1" spans="1:3">
      <c r="A124" s="223">
        <v>21104</v>
      </c>
      <c r="B124" s="94" t="s">
        <v>1407</v>
      </c>
      <c r="C124" s="209">
        <v>0</v>
      </c>
    </row>
    <row r="125" ht="18" customHeight="1" spans="1:3">
      <c r="A125" s="223">
        <v>21105</v>
      </c>
      <c r="B125" s="94" t="s">
        <v>1413</v>
      </c>
      <c r="C125" s="209">
        <v>0</v>
      </c>
    </row>
    <row r="126" ht="18" customHeight="1" spans="1:3">
      <c r="A126" s="223">
        <v>21106</v>
      </c>
      <c r="B126" s="94" t="s">
        <v>1419</v>
      </c>
      <c r="C126" s="209">
        <v>788</v>
      </c>
    </row>
    <row r="127" ht="18" customHeight="1" spans="1:3">
      <c r="A127" s="223">
        <v>21107</v>
      </c>
      <c r="B127" s="94" t="s">
        <v>1425</v>
      </c>
      <c r="C127" s="209">
        <v>0</v>
      </c>
    </row>
    <row r="128" ht="18" customHeight="1" spans="1:3">
      <c r="A128" s="223">
        <v>21108</v>
      </c>
      <c r="B128" s="94" t="s">
        <v>1428</v>
      </c>
      <c r="C128" s="209">
        <v>0</v>
      </c>
    </row>
    <row r="129" ht="18" customHeight="1" spans="1:3">
      <c r="A129" s="223">
        <v>21109</v>
      </c>
      <c r="B129" s="94" t="s">
        <v>2045</v>
      </c>
      <c r="C129" s="209">
        <v>0</v>
      </c>
    </row>
    <row r="130" ht="18" customHeight="1" spans="1:3">
      <c r="A130" s="223">
        <v>21110</v>
      </c>
      <c r="B130" s="94" t="s">
        <v>2046</v>
      </c>
      <c r="C130" s="209">
        <v>18016</v>
      </c>
    </row>
    <row r="131" ht="18" customHeight="1" spans="1:3">
      <c r="A131" s="223">
        <v>21111</v>
      </c>
      <c r="B131" s="94" t="s">
        <v>1435</v>
      </c>
      <c r="C131" s="209">
        <v>0</v>
      </c>
    </row>
    <row r="132" ht="18" customHeight="1" spans="1:3">
      <c r="A132" s="223">
        <v>21112</v>
      </c>
      <c r="B132" s="94" t="s">
        <v>2047</v>
      </c>
      <c r="C132" s="209">
        <v>0</v>
      </c>
    </row>
    <row r="133" ht="18" customHeight="1" spans="1:3">
      <c r="A133" s="223">
        <v>21113</v>
      </c>
      <c r="B133" s="94" t="s">
        <v>2048</v>
      </c>
      <c r="C133" s="209">
        <v>0</v>
      </c>
    </row>
    <row r="134" ht="18" customHeight="1" spans="1:3">
      <c r="A134" s="223">
        <v>21114</v>
      </c>
      <c r="B134" s="94" t="s">
        <v>1445</v>
      </c>
      <c r="C134" s="209">
        <v>0</v>
      </c>
    </row>
    <row r="135" ht="18" customHeight="1" spans="1:3">
      <c r="A135" s="223">
        <v>21199</v>
      </c>
      <c r="B135" s="94" t="s">
        <v>2049</v>
      </c>
      <c r="C135" s="209">
        <v>44629</v>
      </c>
    </row>
    <row r="136" ht="18" customHeight="1" spans="1:3">
      <c r="A136" s="223">
        <v>212</v>
      </c>
      <c r="B136" s="94" t="s">
        <v>1457</v>
      </c>
      <c r="C136" s="209">
        <v>0</v>
      </c>
    </row>
    <row r="137" ht="18" customHeight="1" spans="1:3">
      <c r="A137" s="223">
        <v>21201</v>
      </c>
      <c r="B137" s="94" t="s">
        <v>1458</v>
      </c>
      <c r="C137" s="209">
        <v>0</v>
      </c>
    </row>
    <row r="138" ht="18" customHeight="1" spans="1:3">
      <c r="A138" s="223">
        <v>21202</v>
      </c>
      <c r="B138" s="94" t="s">
        <v>2050</v>
      </c>
      <c r="C138" s="209">
        <v>0</v>
      </c>
    </row>
    <row r="139" ht="18" customHeight="1" spans="1:3">
      <c r="A139" s="223">
        <v>21203</v>
      </c>
      <c r="B139" s="94" t="s">
        <v>1469</v>
      </c>
      <c r="C139" s="209">
        <v>0</v>
      </c>
    </row>
    <row r="140" ht="18" customHeight="1" spans="1:3">
      <c r="A140" s="223">
        <v>21205</v>
      </c>
      <c r="B140" s="94" t="s">
        <v>2051</v>
      </c>
      <c r="C140" s="209">
        <v>0</v>
      </c>
    </row>
    <row r="141" ht="18" customHeight="1" spans="1:3">
      <c r="A141" s="223">
        <v>21206</v>
      </c>
      <c r="B141" s="94" t="s">
        <v>2052</v>
      </c>
      <c r="C141" s="209">
        <v>0</v>
      </c>
    </row>
    <row r="142" ht="18" customHeight="1" spans="1:3">
      <c r="A142" s="223">
        <v>21299</v>
      </c>
      <c r="B142" s="94" t="s">
        <v>2053</v>
      </c>
      <c r="C142" s="209">
        <v>0</v>
      </c>
    </row>
    <row r="143" ht="18" customHeight="1" spans="1:3">
      <c r="A143" s="223">
        <v>213</v>
      </c>
      <c r="B143" s="94" t="s">
        <v>1478</v>
      </c>
      <c r="C143" s="209">
        <v>5826</v>
      </c>
    </row>
    <row r="144" ht="18" customHeight="1" spans="1:3">
      <c r="A144" s="223">
        <v>21301</v>
      </c>
      <c r="B144" s="94" t="s">
        <v>1479</v>
      </c>
      <c r="C144" s="209">
        <v>2228</v>
      </c>
    </row>
    <row r="145" ht="18" customHeight="1" spans="1:3">
      <c r="A145" s="223">
        <v>21302</v>
      </c>
      <c r="B145" s="94" t="s">
        <v>1501</v>
      </c>
      <c r="C145" s="209">
        <v>879</v>
      </c>
    </row>
    <row r="146" ht="18" customHeight="1" spans="1:3">
      <c r="A146" s="223">
        <v>21303</v>
      </c>
      <c r="B146" s="94" t="s">
        <v>1526</v>
      </c>
      <c r="C146" s="209">
        <v>930</v>
      </c>
    </row>
    <row r="147" ht="18" customHeight="1" spans="1:3">
      <c r="A147" s="223">
        <v>2130331</v>
      </c>
      <c r="B147" s="94" t="s">
        <v>2054</v>
      </c>
      <c r="C147" s="209">
        <v>0</v>
      </c>
    </row>
    <row r="148" ht="18" customHeight="1" spans="1:3">
      <c r="A148" s="223">
        <v>21304</v>
      </c>
      <c r="B148" s="94" t="s">
        <v>1550</v>
      </c>
      <c r="C148" s="209">
        <v>0</v>
      </c>
    </row>
    <row r="149" ht="18" customHeight="1" spans="1:3">
      <c r="A149" s="223">
        <v>21305</v>
      </c>
      <c r="B149" s="94" t="s">
        <v>1558</v>
      </c>
      <c r="C149" s="209">
        <v>0</v>
      </c>
    </row>
    <row r="150" ht="18" customHeight="1" spans="1:3">
      <c r="A150" s="223">
        <v>21306</v>
      </c>
      <c r="B150" s="94" t="s">
        <v>1566</v>
      </c>
      <c r="C150" s="209">
        <v>266</v>
      </c>
    </row>
    <row r="151" ht="18" customHeight="1" spans="1:3">
      <c r="A151" s="223">
        <v>21307</v>
      </c>
      <c r="B151" s="94" t="s">
        <v>1571</v>
      </c>
      <c r="C151" s="209">
        <v>0</v>
      </c>
    </row>
    <row r="152" ht="18" customHeight="1" spans="1:3">
      <c r="A152" s="223">
        <v>21308</v>
      </c>
      <c r="B152" s="94" t="s">
        <v>1578</v>
      </c>
      <c r="C152" s="209">
        <v>1523</v>
      </c>
    </row>
    <row r="153" ht="18" customHeight="1" spans="1:3">
      <c r="A153" s="223">
        <v>21309</v>
      </c>
      <c r="B153" s="94" t="s">
        <v>1585</v>
      </c>
      <c r="C153" s="209">
        <v>0</v>
      </c>
    </row>
    <row r="154" ht="18" customHeight="1" spans="1:3">
      <c r="A154" s="223">
        <v>21399</v>
      </c>
      <c r="B154" s="94" t="s">
        <v>2055</v>
      </c>
      <c r="C154" s="209">
        <v>0</v>
      </c>
    </row>
    <row r="155" ht="18" customHeight="1" spans="1:3">
      <c r="A155" s="223">
        <v>214</v>
      </c>
      <c r="B155" s="94" t="s">
        <v>1592</v>
      </c>
      <c r="C155" s="209">
        <v>1026</v>
      </c>
    </row>
    <row r="156" ht="18" customHeight="1" spans="1:3">
      <c r="A156" s="223">
        <v>21401</v>
      </c>
      <c r="B156" s="94" t="s">
        <v>1593</v>
      </c>
      <c r="C156" s="209">
        <v>261</v>
      </c>
    </row>
    <row r="157" ht="18" customHeight="1" spans="1:3">
      <c r="A157" s="223">
        <v>21402</v>
      </c>
      <c r="B157" s="94" t="s">
        <v>1620</v>
      </c>
      <c r="C157" s="209">
        <v>0</v>
      </c>
    </row>
    <row r="158" ht="18" customHeight="1" spans="1:3">
      <c r="A158" s="223">
        <v>21403</v>
      </c>
      <c r="B158" s="94" t="s">
        <v>1627</v>
      </c>
      <c r="C158" s="209">
        <v>0</v>
      </c>
    </row>
    <row r="159" ht="18" customHeight="1" spans="1:3">
      <c r="A159" s="223">
        <v>21404</v>
      </c>
      <c r="B159" s="94" t="s">
        <v>1634</v>
      </c>
      <c r="C159" s="209">
        <v>765</v>
      </c>
    </row>
    <row r="160" ht="18" customHeight="1" spans="1:3">
      <c r="A160" s="223">
        <v>21405</v>
      </c>
      <c r="B160" s="94" t="s">
        <v>1639</v>
      </c>
      <c r="C160" s="209">
        <v>0</v>
      </c>
    </row>
    <row r="161" ht="18" customHeight="1" spans="1:3">
      <c r="A161" s="223">
        <v>21406</v>
      </c>
      <c r="B161" s="94" t="s">
        <v>1642</v>
      </c>
      <c r="C161" s="209">
        <v>0</v>
      </c>
    </row>
    <row r="162" ht="18" customHeight="1" spans="1:3">
      <c r="A162" s="223">
        <v>21499</v>
      </c>
      <c r="B162" s="94" t="s">
        <v>2056</v>
      </c>
      <c r="C162" s="209">
        <v>0</v>
      </c>
    </row>
    <row r="163" ht="18" customHeight="1" spans="1:3">
      <c r="A163" s="223">
        <v>215</v>
      </c>
      <c r="B163" s="94" t="s">
        <v>1650</v>
      </c>
      <c r="C163" s="209">
        <v>1263</v>
      </c>
    </row>
    <row r="164" ht="18" customHeight="1" spans="1:3">
      <c r="A164" s="223">
        <v>21501</v>
      </c>
      <c r="B164" s="94" t="s">
        <v>1651</v>
      </c>
      <c r="C164" s="209">
        <v>250</v>
      </c>
    </row>
    <row r="165" ht="18" customHeight="1" spans="1:3">
      <c r="A165" s="223">
        <v>21502</v>
      </c>
      <c r="B165" s="94" t="s">
        <v>1658</v>
      </c>
      <c r="C165" s="209">
        <v>0</v>
      </c>
    </row>
    <row r="166" ht="18" customHeight="1" spans="1:3">
      <c r="A166" s="223">
        <v>21503</v>
      </c>
      <c r="B166" s="94" t="s">
        <v>1671</v>
      </c>
      <c r="C166" s="209">
        <v>0</v>
      </c>
    </row>
    <row r="167" ht="18" customHeight="1" spans="1:3">
      <c r="A167" s="223">
        <v>21505</v>
      </c>
      <c r="B167" s="180" t="s">
        <v>1673</v>
      </c>
      <c r="C167" s="209">
        <v>520</v>
      </c>
    </row>
    <row r="168" ht="18" customHeight="1" spans="1:3">
      <c r="A168" s="223">
        <v>21506</v>
      </c>
      <c r="B168" s="224" t="s">
        <v>2057</v>
      </c>
      <c r="C168" s="225">
        <v>0</v>
      </c>
    </row>
    <row r="169" ht="18" customHeight="1" spans="1:3">
      <c r="A169" s="223">
        <v>21507</v>
      </c>
      <c r="B169" s="224" t="s">
        <v>2058</v>
      </c>
      <c r="C169" s="225">
        <v>0</v>
      </c>
    </row>
    <row r="170" ht="18" customHeight="1" spans="1:3">
      <c r="A170" s="223">
        <v>21508</v>
      </c>
      <c r="B170" s="224" t="s">
        <v>2059</v>
      </c>
      <c r="C170" s="225">
        <v>93</v>
      </c>
    </row>
    <row r="171" ht="18" customHeight="1" spans="1:3">
      <c r="A171" s="223">
        <v>21599</v>
      </c>
      <c r="B171" s="224" t="s">
        <v>2060</v>
      </c>
      <c r="C171" s="225">
        <v>400</v>
      </c>
    </row>
    <row r="172" ht="18" customHeight="1" spans="1:3">
      <c r="A172" s="223">
        <v>216</v>
      </c>
      <c r="B172" s="226" t="s">
        <v>1704</v>
      </c>
      <c r="C172" s="225">
        <v>715</v>
      </c>
    </row>
    <row r="173" ht="18" customHeight="1" spans="1:3">
      <c r="A173" s="223">
        <v>21602</v>
      </c>
      <c r="B173" s="224" t="s">
        <v>2061</v>
      </c>
      <c r="C173" s="225">
        <v>243</v>
      </c>
    </row>
    <row r="174" ht="18" customHeight="1" spans="1:3">
      <c r="A174" s="223">
        <v>21605</v>
      </c>
      <c r="B174" s="224" t="s">
        <v>2062</v>
      </c>
      <c r="C174" s="225">
        <v>388</v>
      </c>
    </row>
    <row r="175" ht="18" customHeight="1" spans="1:3">
      <c r="A175" s="223">
        <v>21606</v>
      </c>
      <c r="B175" s="224" t="s">
        <v>2063</v>
      </c>
      <c r="C175" s="225">
        <v>84</v>
      </c>
    </row>
    <row r="176" ht="18" customHeight="1" spans="1:3">
      <c r="A176" s="223">
        <v>21699</v>
      </c>
      <c r="B176" s="224" t="s">
        <v>2064</v>
      </c>
      <c r="C176" s="225">
        <v>0</v>
      </c>
    </row>
    <row r="177" ht="18" customHeight="1" spans="1:3">
      <c r="A177" s="223">
        <v>217</v>
      </c>
      <c r="B177" s="226" t="s">
        <v>1721</v>
      </c>
      <c r="C177" s="225">
        <v>0</v>
      </c>
    </row>
    <row r="178" ht="18" customHeight="1" spans="1:3">
      <c r="A178" s="223">
        <v>21701</v>
      </c>
      <c r="B178" s="224" t="s">
        <v>2065</v>
      </c>
      <c r="C178" s="225">
        <v>0</v>
      </c>
    </row>
    <row r="179" ht="18" customHeight="1" spans="1:3">
      <c r="A179" s="223">
        <v>21702</v>
      </c>
      <c r="B179" s="224" t="s">
        <v>2066</v>
      </c>
      <c r="C179" s="225">
        <v>0</v>
      </c>
    </row>
    <row r="180" ht="18" customHeight="1" spans="1:3">
      <c r="A180" s="223">
        <v>21703</v>
      </c>
      <c r="B180" s="224" t="s">
        <v>2067</v>
      </c>
      <c r="C180" s="225">
        <v>0</v>
      </c>
    </row>
    <row r="181" ht="18" customHeight="1" spans="1:3">
      <c r="A181" s="223">
        <v>21704</v>
      </c>
      <c r="B181" s="224" t="s">
        <v>2068</v>
      </c>
      <c r="C181" s="225">
        <v>0</v>
      </c>
    </row>
    <row r="182" ht="18" customHeight="1" spans="1:3">
      <c r="A182" s="223">
        <v>21799</v>
      </c>
      <c r="B182" s="224" t="s">
        <v>2069</v>
      </c>
      <c r="C182" s="225">
        <v>0</v>
      </c>
    </row>
    <row r="183" ht="18" customHeight="1" spans="1:3">
      <c r="A183" s="223">
        <v>219</v>
      </c>
      <c r="B183" s="226" t="s">
        <v>1746</v>
      </c>
      <c r="C183" s="225">
        <v>0</v>
      </c>
    </row>
    <row r="184" ht="18" customHeight="1" spans="1:3">
      <c r="A184" s="223">
        <v>21901</v>
      </c>
      <c r="B184" s="224" t="s">
        <v>2070</v>
      </c>
      <c r="C184" s="225">
        <v>0</v>
      </c>
    </row>
    <row r="185" ht="18" customHeight="1" spans="1:3">
      <c r="A185" s="223">
        <v>21902</v>
      </c>
      <c r="B185" s="224" t="s">
        <v>2071</v>
      </c>
      <c r="C185" s="225">
        <v>0</v>
      </c>
    </row>
    <row r="186" ht="18" customHeight="1" spans="1:3">
      <c r="A186" s="223">
        <v>21903</v>
      </c>
      <c r="B186" s="224" t="s">
        <v>2072</v>
      </c>
      <c r="C186" s="225">
        <v>0</v>
      </c>
    </row>
    <row r="187" ht="18" customHeight="1" spans="1:3">
      <c r="A187" s="223">
        <v>21904</v>
      </c>
      <c r="B187" s="224" t="s">
        <v>2073</v>
      </c>
      <c r="C187" s="225">
        <v>0</v>
      </c>
    </row>
    <row r="188" ht="18" customHeight="1" spans="1:3">
      <c r="A188" s="223">
        <v>21905</v>
      </c>
      <c r="B188" s="224" t="s">
        <v>2074</v>
      </c>
      <c r="C188" s="225">
        <v>0</v>
      </c>
    </row>
    <row r="189" ht="18" customHeight="1" spans="1:3">
      <c r="A189" s="223">
        <v>21906</v>
      </c>
      <c r="B189" s="224" t="s">
        <v>2075</v>
      </c>
      <c r="C189" s="225">
        <v>0</v>
      </c>
    </row>
    <row r="190" ht="18" customHeight="1" spans="1:3">
      <c r="A190" s="223">
        <v>21907</v>
      </c>
      <c r="B190" s="224" t="s">
        <v>2076</v>
      </c>
      <c r="C190" s="225">
        <v>0</v>
      </c>
    </row>
    <row r="191" ht="18" customHeight="1" spans="1:3">
      <c r="A191" s="223">
        <v>21908</v>
      </c>
      <c r="B191" s="224" t="s">
        <v>2077</v>
      </c>
      <c r="C191" s="225">
        <v>0</v>
      </c>
    </row>
    <row r="192" ht="18" customHeight="1" spans="1:3">
      <c r="A192" s="223">
        <v>21999</v>
      </c>
      <c r="B192" s="224" t="s">
        <v>2078</v>
      </c>
      <c r="C192" s="225">
        <v>0</v>
      </c>
    </row>
    <row r="193" ht="18" customHeight="1" spans="1:3">
      <c r="A193" s="223">
        <v>220</v>
      </c>
      <c r="B193" s="226" t="s">
        <v>1755</v>
      </c>
      <c r="C193" s="225">
        <v>0</v>
      </c>
    </row>
    <row r="194" ht="18" customHeight="1" spans="1:3">
      <c r="A194" s="223">
        <v>22001</v>
      </c>
      <c r="B194" s="224" t="s">
        <v>2079</v>
      </c>
      <c r="C194" s="225">
        <v>0</v>
      </c>
    </row>
    <row r="195" ht="18" customHeight="1" spans="1:3">
      <c r="A195" s="223">
        <v>22002</v>
      </c>
      <c r="B195" s="224" t="s">
        <v>2080</v>
      </c>
      <c r="C195" s="225">
        <v>0</v>
      </c>
    </row>
    <row r="196" ht="18" customHeight="1" spans="1:3">
      <c r="A196" s="223">
        <v>22003</v>
      </c>
      <c r="B196" s="224" t="s">
        <v>2081</v>
      </c>
      <c r="C196" s="225">
        <v>0</v>
      </c>
    </row>
    <row r="197" ht="18" customHeight="1" spans="1:3">
      <c r="A197" s="223">
        <v>22004</v>
      </c>
      <c r="B197" s="224" t="s">
        <v>2082</v>
      </c>
      <c r="C197" s="225">
        <v>0</v>
      </c>
    </row>
    <row r="198" ht="18" customHeight="1" spans="1:3">
      <c r="A198" s="223">
        <v>22005</v>
      </c>
      <c r="B198" s="224" t="s">
        <v>2083</v>
      </c>
      <c r="C198" s="225">
        <v>0</v>
      </c>
    </row>
    <row r="199" ht="18" customHeight="1" spans="1:3">
      <c r="A199" s="223">
        <v>22099</v>
      </c>
      <c r="B199" s="224" t="s">
        <v>2084</v>
      </c>
      <c r="C199" s="225">
        <v>0</v>
      </c>
    </row>
    <row r="200" ht="18" customHeight="1" spans="1:3">
      <c r="A200" s="223">
        <v>221</v>
      </c>
      <c r="B200" s="226" t="s">
        <v>1817</v>
      </c>
      <c r="C200" s="225">
        <v>883</v>
      </c>
    </row>
    <row r="201" ht="18" customHeight="1" spans="1:3">
      <c r="A201" s="223">
        <v>22101</v>
      </c>
      <c r="B201" s="224" t="s">
        <v>2085</v>
      </c>
      <c r="C201" s="225">
        <v>883</v>
      </c>
    </row>
    <row r="202" ht="18" customHeight="1" spans="1:3">
      <c r="A202" s="223">
        <v>22102</v>
      </c>
      <c r="B202" s="224" t="s">
        <v>2086</v>
      </c>
      <c r="C202" s="225">
        <v>0</v>
      </c>
    </row>
    <row r="203" ht="18" customHeight="1" spans="1:3">
      <c r="A203" s="223">
        <v>22103</v>
      </c>
      <c r="B203" s="224" t="s">
        <v>2087</v>
      </c>
      <c r="C203" s="225">
        <v>0</v>
      </c>
    </row>
    <row r="204" ht="18" customHeight="1" spans="1:3">
      <c r="A204" s="223">
        <v>222</v>
      </c>
      <c r="B204" s="226" t="s">
        <v>1835</v>
      </c>
      <c r="C204" s="225">
        <v>20</v>
      </c>
    </row>
    <row r="205" ht="18" customHeight="1" spans="1:3">
      <c r="A205" s="223">
        <v>22201</v>
      </c>
      <c r="B205" s="224" t="s">
        <v>2088</v>
      </c>
      <c r="C205" s="225">
        <v>0</v>
      </c>
    </row>
    <row r="206" ht="18" customHeight="1" spans="1:3">
      <c r="A206" s="223">
        <v>22202</v>
      </c>
      <c r="B206" s="224" t="s">
        <v>2089</v>
      </c>
      <c r="C206" s="225">
        <v>0</v>
      </c>
    </row>
    <row r="207" ht="18" customHeight="1" spans="1:3">
      <c r="A207" s="223">
        <v>22203</v>
      </c>
      <c r="B207" s="224" t="s">
        <v>2090</v>
      </c>
      <c r="C207" s="225">
        <v>0</v>
      </c>
    </row>
    <row r="208" ht="18" customHeight="1" spans="1:3">
      <c r="A208" s="223">
        <v>22204</v>
      </c>
      <c r="B208" s="224" t="s">
        <v>2091</v>
      </c>
      <c r="C208" s="225">
        <v>20</v>
      </c>
    </row>
    <row r="209" ht="18" customHeight="1" spans="1:3">
      <c r="A209" s="223">
        <v>22205</v>
      </c>
      <c r="B209" s="224" t="s">
        <v>2092</v>
      </c>
      <c r="C209" s="225">
        <v>0</v>
      </c>
    </row>
    <row r="210" ht="18" customHeight="1" spans="1:3">
      <c r="A210" s="223">
        <v>227</v>
      </c>
      <c r="B210" s="226" t="s">
        <v>2093</v>
      </c>
      <c r="C210" s="225">
        <v>0</v>
      </c>
    </row>
    <row r="211" ht="18" customHeight="1" spans="1:3">
      <c r="A211" s="223">
        <v>229</v>
      </c>
      <c r="B211" s="226" t="s">
        <v>2094</v>
      </c>
      <c r="C211" s="225">
        <v>0</v>
      </c>
    </row>
    <row r="212" ht="18" customHeight="1" spans="1:3">
      <c r="A212" s="223">
        <v>22902</v>
      </c>
      <c r="B212" s="224" t="s">
        <v>2095</v>
      </c>
      <c r="C212" s="225">
        <v>0</v>
      </c>
    </row>
    <row r="213" ht="18" customHeight="1" spans="1:3">
      <c r="A213" s="223">
        <v>22999</v>
      </c>
      <c r="B213" s="224" t="s">
        <v>2096</v>
      </c>
      <c r="C213" s="225">
        <v>0</v>
      </c>
    </row>
    <row r="214" ht="18" customHeight="1" spans="1:3">
      <c r="A214" s="223">
        <v>232</v>
      </c>
      <c r="B214" s="226" t="s">
        <v>1884</v>
      </c>
      <c r="C214" s="225">
        <v>0</v>
      </c>
    </row>
    <row r="215" ht="18" customHeight="1" spans="1:3">
      <c r="A215" s="223">
        <v>23201</v>
      </c>
      <c r="B215" s="224" t="s">
        <v>2097</v>
      </c>
      <c r="C215" s="225">
        <v>0</v>
      </c>
    </row>
    <row r="216" ht="18" customHeight="1" spans="1:3">
      <c r="A216" s="223">
        <v>23202</v>
      </c>
      <c r="B216" s="224" t="s">
        <v>2098</v>
      </c>
      <c r="C216" s="225">
        <v>0</v>
      </c>
    </row>
    <row r="217" ht="18" customHeight="1" spans="1:3">
      <c r="A217" s="223">
        <v>23203</v>
      </c>
      <c r="B217" s="224" t="s">
        <v>2099</v>
      </c>
      <c r="C217" s="225">
        <v>0</v>
      </c>
    </row>
    <row r="218" ht="18" customHeight="1" spans="1:3">
      <c r="A218" s="223">
        <v>233</v>
      </c>
      <c r="B218" s="226" t="s">
        <v>1896</v>
      </c>
      <c r="C218" s="225">
        <v>0</v>
      </c>
    </row>
    <row r="219" ht="18" customHeight="1" spans="1:3">
      <c r="A219" s="223">
        <v>23301</v>
      </c>
      <c r="B219" s="224" t="s">
        <v>2100</v>
      </c>
      <c r="C219" s="225">
        <v>0</v>
      </c>
    </row>
    <row r="220" ht="18" customHeight="1" spans="1:3">
      <c r="A220" s="223">
        <v>23302</v>
      </c>
      <c r="B220" s="224" t="s">
        <v>2101</v>
      </c>
      <c r="C220" s="225">
        <v>0</v>
      </c>
    </row>
    <row r="221" ht="18" customHeight="1" spans="1:3">
      <c r="A221" s="223">
        <v>23303</v>
      </c>
      <c r="B221" s="224" t="s">
        <v>2102</v>
      </c>
      <c r="C221" s="225">
        <v>0</v>
      </c>
    </row>
    <row r="222" ht="18" customHeight="1" spans="1:3">
      <c r="A222" s="184" t="s">
        <v>803</v>
      </c>
      <c r="B222" s="227"/>
      <c r="C222" s="225">
        <v>94252</v>
      </c>
    </row>
  </sheetData>
  <mergeCells count="1">
    <mergeCell ref="A222:B222"/>
  </mergeCells>
  <printOptions horizontalCentered="1"/>
  <pageMargins left="0.786805555555556" right="0.747916666666667" top="1.18055555555556" bottom="0.984027777777778" header="0.511805555555556" footer="0.511805555555556"/>
  <pageSetup paperSize="9" firstPageNumber="4294963191" orientation="portrait" useFirstPageNumber="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67"/>
  <sheetViews>
    <sheetView workbookViewId="0">
      <selection activeCell="B167" sqref="B167"/>
    </sheetView>
  </sheetViews>
  <sheetFormatPr defaultColWidth="9" defaultRowHeight="13.5" outlineLevelCol="1"/>
  <cols>
    <col min="1" max="1" width="75" customWidth="1"/>
    <col min="2" max="2" width="22.5" customWidth="1"/>
  </cols>
  <sheetData>
    <row r="1" ht="93" customHeight="1" spans="1:2">
      <c r="A1" s="205" t="s">
        <v>2028</v>
      </c>
      <c r="B1" s="205"/>
    </row>
    <row r="2" ht="32" customHeight="1" spans="1:2">
      <c r="A2" s="206"/>
      <c r="B2" s="164" t="s">
        <v>2018</v>
      </c>
    </row>
    <row r="3" ht="30" customHeight="1" spans="1:2">
      <c r="A3" s="207" t="s">
        <v>2029</v>
      </c>
      <c r="B3" s="208" t="s">
        <v>5</v>
      </c>
    </row>
    <row r="4" ht="30" customHeight="1" spans="1:2">
      <c r="A4" s="94" t="s">
        <v>2103</v>
      </c>
      <c r="B4" s="209">
        <v>40000</v>
      </c>
    </row>
    <row r="5" ht="30" customHeight="1" spans="1:2">
      <c r="A5" s="94" t="s">
        <v>2104</v>
      </c>
      <c r="B5" s="209">
        <v>20</v>
      </c>
    </row>
    <row r="6" ht="30" customHeight="1" spans="1:2">
      <c r="A6" s="94" t="s">
        <v>2105</v>
      </c>
      <c r="B6" s="209">
        <v>100</v>
      </c>
    </row>
    <row r="7" ht="30" customHeight="1" spans="1:2">
      <c r="A7" s="94" t="s">
        <v>2106</v>
      </c>
      <c r="B7" s="209">
        <v>480</v>
      </c>
    </row>
    <row r="8" ht="30" customHeight="1" spans="1:2">
      <c r="A8" s="94" t="s">
        <v>2107</v>
      </c>
      <c r="B8" s="209">
        <v>2490</v>
      </c>
    </row>
    <row r="9" ht="30" customHeight="1" spans="1:2">
      <c r="A9" s="94" t="s">
        <v>2108</v>
      </c>
      <c r="B9" s="209">
        <v>242.74</v>
      </c>
    </row>
    <row r="10" ht="30" customHeight="1" spans="1:2">
      <c r="A10" s="94" t="s">
        <v>2109</v>
      </c>
      <c r="B10" s="209">
        <v>500</v>
      </c>
    </row>
    <row r="11" ht="30" customHeight="1" spans="1:2">
      <c r="A11" s="94" t="s">
        <v>2110</v>
      </c>
      <c r="B11" s="209">
        <v>93</v>
      </c>
    </row>
    <row r="12" ht="30" customHeight="1" spans="1:2">
      <c r="A12" s="94" t="s">
        <v>2111</v>
      </c>
      <c r="B12" s="209">
        <v>20.46</v>
      </c>
    </row>
    <row r="13" ht="30" customHeight="1" spans="1:2">
      <c r="A13" s="210" t="s">
        <v>2112</v>
      </c>
      <c r="B13" s="209">
        <v>500</v>
      </c>
    </row>
    <row r="14" ht="30" customHeight="1" spans="1:2">
      <c r="A14" s="94" t="s">
        <v>2113</v>
      </c>
      <c r="B14" s="209">
        <v>172</v>
      </c>
    </row>
    <row r="15" ht="30" customHeight="1" spans="1:2">
      <c r="A15" s="94" t="s">
        <v>2114</v>
      </c>
      <c r="B15" s="209">
        <v>1580</v>
      </c>
    </row>
    <row r="16" ht="30" customHeight="1" spans="1:2">
      <c r="A16" s="94" t="s">
        <v>2115</v>
      </c>
      <c r="B16" s="209">
        <v>24.16</v>
      </c>
    </row>
    <row r="17" ht="30" customHeight="1" spans="1:2">
      <c r="A17" s="94" t="s">
        <v>2116</v>
      </c>
      <c r="B17" s="209">
        <v>144</v>
      </c>
    </row>
    <row r="18" ht="30" customHeight="1" spans="1:2">
      <c r="A18" s="94" t="s">
        <v>2117</v>
      </c>
      <c r="B18" s="209">
        <v>20</v>
      </c>
    </row>
    <row r="19" ht="30" customHeight="1" spans="1:2">
      <c r="A19" s="94" t="s">
        <v>2118</v>
      </c>
      <c r="B19" s="209">
        <v>-40</v>
      </c>
    </row>
    <row r="20" ht="30" customHeight="1" spans="1:2">
      <c r="A20" s="94" t="s">
        <v>2119</v>
      </c>
      <c r="B20" s="209">
        <v>4629</v>
      </c>
    </row>
    <row r="21" ht="30" customHeight="1" spans="1:2">
      <c r="A21" s="94" t="s">
        <v>2120</v>
      </c>
      <c r="B21" s="209">
        <v>14.96</v>
      </c>
    </row>
    <row r="22" ht="30" customHeight="1" spans="1:2">
      <c r="A22" s="94" t="s">
        <v>2121</v>
      </c>
      <c r="B22" s="209">
        <v>250</v>
      </c>
    </row>
    <row r="23" ht="30" customHeight="1" spans="1:2">
      <c r="A23" s="94" t="s">
        <v>2122</v>
      </c>
      <c r="B23" s="209">
        <v>40</v>
      </c>
    </row>
    <row r="24" ht="30" customHeight="1" spans="1:2">
      <c r="A24" s="94" t="s">
        <v>2123</v>
      </c>
      <c r="B24" s="209">
        <v>-2564.98</v>
      </c>
    </row>
    <row r="25" ht="30" customHeight="1" spans="1:2">
      <c r="A25" s="94" t="s">
        <v>2124</v>
      </c>
      <c r="B25" s="209">
        <v>400</v>
      </c>
    </row>
    <row r="26" ht="30" customHeight="1" spans="1:2">
      <c r="A26" s="94" t="s">
        <v>2125</v>
      </c>
      <c r="B26" s="209">
        <v>348</v>
      </c>
    </row>
    <row r="27" ht="30" customHeight="1" spans="1:2">
      <c r="A27" s="94" t="s">
        <v>2126</v>
      </c>
      <c r="B27" s="209">
        <v>405</v>
      </c>
    </row>
    <row r="28" ht="30" customHeight="1" spans="1:2">
      <c r="A28" s="94" t="s">
        <v>2127</v>
      </c>
      <c r="B28" s="209">
        <v>556</v>
      </c>
    </row>
    <row r="29" ht="30" customHeight="1" spans="1:2">
      <c r="A29" s="94" t="s">
        <v>2128</v>
      </c>
      <c r="B29" s="209">
        <v>18016</v>
      </c>
    </row>
    <row r="30" ht="30" customHeight="1" spans="1:2">
      <c r="A30" s="94" t="s">
        <v>2129</v>
      </c>
      <c r="B30" s="209">
        <v>210.08</v>
      </c>
    </row>
    <row r="31" ht="30" customHeight="1" spans="1:2">
      <c r="A31" s="94" t="s">
        <v>2130</v>
      </c>
      <c r="B31" s="209">
        <v>241</v>
      </c>
    </row>
    <row r="32" ht="30" customHeight="1" spans="1:2">
      <c r="A32" s="94" t="s">
        <v>2131</v>
      </c>
      <c r="B32" s="209">
        <f>276+29</f>
        <v>305</v>
      </c>
    </row>
    <row r="33" ht="30" customHeight="1" spans="1:2">
      <c r="A33" s="94" t="s">
        <v>2132</v>
      </c>
      <c r="B33" s="209">
        <v>410</v>
      </c>
    </row>
    <row r="34" ht="30" customHeight="1" spans="1:2">
      <c r="A34" s="94" t="s">
        <v>2133</v>
      </c>
      <c r="B34" s="209">
        <f>726+56</f>
        <v>782</v>
      </c>
    </row>
    <row r="35" ht="30" customHeight="1" spans="1:2">
      <c r="A35" s="94" t="s">
        <v>2134</v>
      </c>
      <c r="B35" s="209">
        <v>25</v>
      </c>
    </row>
    <row r="36" ht="30" customHeight="1" spans="1:2">
      <c r="A36" s="94" t="s">
        <v>2135</v>
      </c>
      <c r="B36" s="209">
        <v>252</v>
      </c>
    </row>
    <row r="37" ht="30" customHeight="1" spans="1:2">
      <c r="A37" s="94" t="s">
        <v>2136</v>
      </c>
      <c r="B37" s="209">
        <v>30</v>
      </c>
    </row>
    <row r="38" ht="30" customHeight="1" spans="1:2">
      <c r="A38" s="94" t="s">
        <v>2137</v>
      </c>
      <c r="B38" s="209">
        <v>0.9</v>
      </c>
    </row>
    <row r="39" ht="30" customHeight="1" spans="1:2">
      <c r="A39" s="94" t="s">
        <v>2138</v>
      </c>
      <c r="B39" s="209">
        <f>4.254+8.16</f>
        <v>12.414</v>
      </c>
    </row>
    <row r="40" ht="30" customHeight="1" spans="1:2">
      <c r="A40" s="94" t="s">
        <v>2139</v>
      </c>
      <c r="B40" s="209">
        <v>15</v>
      </c>
    </row>
    <row r="41" ht="30" customHeight="1" spans="1:2">
      <c r="A41" s="94" t="s">
        <v>2140</v>
      </c>
      <c r="B41" s="209">
        <v>105</v>
      </c>
    </row>
    <row r="42" ht="30" customHeight="1" spans="1:2">
      <c r="A42" s="94" t="s">
        <v>2141</v>
      </c>
      <c r="B42" s="209">
        <v>398</v>
      </c>
    </row>
    <row r="43" ht="30" customHeight="1" spans="1:2">
      <c r="A43" s="94" t="s">
        <v>2142</v>
      </c>
      <c r="B43" s="209">
        <v>161</v>
      </c>
    </row>
    <row r="44" ht="30" customHeight="1" spans="1:2">
      <c r="A44" s="94" t="s">
        <v>2143</v>
      </c>
      <c r="B44" s="209">
        <v>209.8</v>
      </c>
    </row>
    <row r="45" ht="30" customHeight="1" spans="1:2">
      <c r="A45" s="94" t="s">
        <v>2144</v>
      </c>
      <c r="B45" s="209">
        <v>48</v>
      </c>
    </row>
    <row r="46" ht="30" customHeight="1" spans="1:2">
      <c r="A46" s="94" t="s">
        <v>2145</v>
      </c>
      <c r="B46" s="209">
        <v>57</v>
      </c>
    </row>
    <row r="47" ht="30" customHeight="1" spans="1:2">
      <c r="A47" s="94" t="s">
        <v>2146</v>
      </c>
      <c r="B47" s="209">
        <f>171+58</f>
        <v>229</v>
      </c>
    </row>
    <row r="48" ht="30" customHeight="1" spans="1:2">
      <c r="A48" s="94" t="s">
        <v>2147</v>
      </c>
      <c r="B48" s="209">
        <v>127</v>
      </c>
    </row>
    <row r="49" ht="30" customHeight="1" spans="1:2">
      <c r="A49" s="94" t="s">
        <v>2148</v>
      </c>
      <c r="B49" s="209">
        <v>17.42</v>
      </c>
    </row>
    <row r="50" ht="30" customHeight="1" spans="1:2">
      <c r="A50" s="94" t="s">
        <v>2148</v>
      </c>
      <c r="B50" s="209">
        <v>120</v>
      </c>
    </row>
    <row r="51" ht="30" customHeight="1" spans="1:2">
      <c r="A51" s="94" t="s">
        <v>2149</v>
      </c>
      <c r="B51" s="209">
        <v>40</v>
      </c>
    </row>
    <row r="52" ht="30" customHeight="1" spans="1:2">
      <c r="A52" s="94" t="s">
        <v>2150</v>
      </c>
      <c r="B52" s="209">
        <v>50</v>
      </c>
    </row>
    <row r="53" ht="30" customHeight="1" spans="1:2">
      <c r="A53" s="94" t="s">
        <v>2151</v>
      </c>
      <c r="B53" s="209">
        <f>100.8</f>
        <v>100.8</v>
      </c>
    </row>
    <row r="54" ht="30" customHeight="1" spans="1:2">
      <c r="A54" s="94" t="s">
        <v>2152</v>
      </c>
      <c r="B54" s="209">
        <v>9</v>
      </c>
    </row>
    <row r="55" ht="30" customHeight="1" spans="1:2">
      <c r="A55" s="94" t="s">
        <v>2153</v>
      </c>
      <c r="B55" s="209">
        <v>17</v>
      </c>
    </row>
    <row r="56" ht="30" customHeight="1" spans="1:2">
      <c r="A56" s="94" t="s">
        <v>2154</v>
      </c>
      <c r="B56" s="209">
        <v>10</v>
      </c>
    </row>
    <row r="57" ht="30" customHeight="1" spans="1:2">
      <c r="A57" s="94" t="s">
        <v>2155</v>
      </c>
      <c r="B57" s="209">
        <v>-10</v>
      </c>
    </row>
    <row r="58" ht="30" customHeight="1" spans="1:2">
      <c r="A58" s="94" t="s">
        <v>2156</v>
      </c>
      <c r="B58" s="209">
        <v>8.09</v>
      </c>
    </row>
    <row r="59" ht="30" customHeight="1" spans="1:2">
      <c r="A59" s="94" t="s">
        <v>2157</v>
      </c>
      <c r="B59" s="209">
        <v>421</v>
      </c>
    </row>
    <row r="60" ht="30" customHeight="1" spans="1:2">
      <c r="A60" s="94" t="s">
        <v>2158</v>
      </c>
      <c r="B60" s="209">
        <v>1400</v>
      </c>
    </row>
    <row r="61" ht="30" customHeight="1" spans="1:2">
      <c r="A61" s="94" t="s">
        <v>2159</v>
      </c>
      <c r="B61" s="209">
        <v>166.94</v>
      </c>
    </row>
    <row r="62" ht="30" customHeight="1" spans="1:2">
      <c r="A62" s="94" t="s">
        <v>2160</v>
      </c>
      <c r="B62" s="209">
        <v>876</v>
      </c>
    </row>
    <row r="63" ht="30" customHeight="1" spans="1:2">
      <c r="A63" s="94" t="s">
        <v>2161</v>
      </c>
      <c r="B63" s="209">
        <v>788.34</v>
      </c>
    </row>
    <row r="64" ht="30" customHeight="1" spans="1:2">
      <c r="A64" s="94" t="s">
        <v>2162</v>
      </c>
      <c r="B64" s="209">
        <v>27</v>
      </c>
    </row>
    <row r="65" ht="30" customHeight="1" spans="1:2">
      <c r="A65" s="94" t="s">
        <v>2163</v>
      </c>
      <c r="B65" s="209">
        <v>9.4</v>
      </c>
    </row>
    <row r="66" ht="30" customHeight="1" spans="1:2">
      <c r="A66" s="94" t="s">
        <v>2164</v>
      </c>
      <c r="B66" s="209">
        <v>79.93</v>
      </c>
    </row>
    <row r="67" ht="30" customHeight="1" spans="1:2">
      <c r="A67" s="94" t="s">
        <v>2165</v>
      </c>
      <c r="B67" s="209">
        <f>265+17</f>
        <v>282</v>
      </c>
    </row>
    <row r="68" ht="30" customHeight="1" spans="1:2">
      <c r="A68" s="94" t="s">
        <v>2166</v>
      </c>
      <c r="B68" s="209">
        <v>146.39</v>
      </c>
    </row>
    <row r="69" ht="30" customHeight="1" spans="1:2">
      <c r="A69" s="94" t="s">
        <v>2167</v>
      </c>
      <c r="B69" s="209">
        <v>50</v>
      </c>
    </row>
    <row r="70" ht="30" customHeight="1" spans="1:2">
      <c r="A70" s="94" t="s">
        <v>2168</v>
      </c>
      <c r="B70" s="209">
        <v>15</v>
      </c>
    </row>
    <row r="71" ht="30" customHeight="1" spans="1:2">
      <c r="A71" s="94" t="s">
        <v>2169</v>
      </c>
      <c r="B71" s="209">
        <v>336</v>
      </c>
    </row>
    <row r="72" ht="30" customHeight="1" spans="1:2">
      <c r="A72" s="94" t="s">
        <v>2170</v>
      </c>
      <c r="B72" s="209">
        <v>155.34</v>
      </c>
    </row>
    <row r="73" ht="30" customHeight="1" spans="1:2">
      <c r="A73" s="94" t="s">
        <v>2171</v>
      </c>
      <c r="B73" s="209">
        <v>1</v>
      </c>
    </row>
    <row r="74" ht="30" customHeight="1" spans="1:2">
      <c r="A74" s="94" t="s">
        <v>2172</v>
      </c>
      <c r="B74" s="209">
        <v>10</v>
      </c>
    </row>
    <row r="75" ht="30" customHeight="1" spans="1:2">
      <c r="A75" s="94" t="s">
        <v>2173</v>
      </c>
      <c r="B75" s="209">
        <v>98</v>
      </c>
    </row>
    <row r="76" ht="30" customHeight="1" spans="1:2">
      <c r="A76" s="94" t="s">
        <v>2174</v>
      </c>
      <c r="B76" s="209">
        <v>185</v>
      </c>
    </row>
    <row r="77" ht="30" customHeight="1" spans="1:2">
      <c r="A77" s="94" t="s">
        <v>2175</v>
      </c>
      <c r="B77" s="209">
        <v>252</v>
      </c>
    </row>
    <row r="78" ht="30" customHeight="1" spans="1:2">
      <c r="A78" s="94" t="s">
        <v>2176</v>
      </c>
      <c r="B78" s="209"/>
    </row>
    <row r="79" ht="30" customHeight="1" spans="1:2">
      <c r="A79" s="94" t="s">
        <v>2177</v>
      </c>
      <c r="B79" s="209">
        <v>50</v>
      </c>
    </row>
    <row r="80" ht="30" customHeight="1" spans="1:2">
      <c r="A80" s="94" t="s">
        <v>2178</v>
      </c>
      <c r="B80" s="209"/>
    </row>
    <row r="81" ht="30" customHeight="1" spans="1:2">
      <c r="A81" s="94" t="s">
        <v>2179</v>
      </c>
      <c r="B81" s="209">
        <v>93.05</v>
      </c>
    </row>
    <row r="82" ht="30" customHeight="1" spans="1:2">
      <c r="A82" s="94" t="s">
        <v>2180</v>
      </c>
      <c r="B82" s="209">
        <v>12</v>
      </c>
    </row>
    <row r="83" ht="30" customHeight="1" spans="1:2">
      <c r="A83" s="94" t="s">
        <v>2181</v>
      </c>
      <c r="B83" s="209">
        <v>96</v>
      </c>
    </row>
    <row r="84" ht="30" customHeight="1" spans="1:2">
      <c r="A84" s="94" t="s">
        <v>2182</v>
      </c>
      <c r="B84" s="209">
        <v>80</v>
      </c>
    </row>
    <row r="85" ht="30" customHeight="1" spans="1:2">
      <c r="A85" s="94" t="s">
        <v>2183</v>
      </c>
      <c r="B85" s="209">
        <v>239.19</v>
      </c>
    </row>
    <row r="86" ht="30" customHeight="1" spans="1:2">
      <c r="A86" s="94" t="s">
        <v>2184</v>
      </c>
      <c r="B86" s="209"/>
    </row>
    <row r="87" ht="30" customHeight="1" spans="1:2">
      <c r="A87" s="94" t="s">
        <v>2185</v>
      </c>
      <c r="B87" s="209">
        <v>85</v>
      </c>
    </row>
    <row r="88" ht="30" customHeight="1" spans="1:2">
      <c r="A88" s="94" t="s">
        <v>2186</v>
      </c>
      <c r="B88" s="209">
        <v>34</v>
      </c>
    </row>
    <row r="89" ht="30" customHeight="1" spans="1:2">
      <c r="A89" s="94" t="s">
        <v>2187</v>
      </c>
      <c r="B89" s="209"/>
    </row>
    <row r="90" ht="30" customHeight="1" spans="1:2">
      <c r="A90" s="94" t="s">
        <v>2188</v>
      </c>
      <c r="B90" s="209">
        <v>232</v>
      </c>
    </row>
    <row r="91" ht="30" customHeight="1" spans="1:2">
      <c r="A91" s="94" t="s">
        <v>2189</v>
      </c>
      <c r="B91" s="209">
        <v>1005</v>
      </c>
    </row>
    <row r="92" ht="30" customHeight="1" spans="1:2">
      <c r="A92" s="94" t="s">
        <v>2190</v>
      </c>
      <c r="B92" s="209">
        <v>10</v>
      </c>
    </row>
    <row r="93" ht="30" customHeight="1" spans="1:2">
      <c r="A93" s="94" t="s">
        <v>2191</v>
      </c>
      <c r="B93" s="209">
        <v>531</v>
      </c>
    </row>
    <row r="94" ht="30" customHeight="1" spans="1:2">
      <c r="A94" s="94" t="s">
        <v>2192</v>
      </c>
      <c r="B94" s="209">
        <v>1781.4</v>
      </c>
    </row>
    <row r="95" ht="30" customHeight="1" spans="1:2">
      <c r="A95" s="211" t="s">
        <v>2193</v>
      </c>
      <c r="B95" s="212">
        <v>300</v>
      </c>
    </row>
    <row r="96" ht="30" customHeight="1" spans="1:2">
      <c r="A96" s="94" t="s">
        <v>2194</v>
      </c>
      <c r="B96" s="209">
        <v>323</v>
      </c>
    </row>
    <row r="97" ht="30" customHeight="1" spans="1:2">
      <c r="A97" s="94" t="s">
        <v>2195</v>
      </c>
      <c r="B97" s="209">
        <v>123</v>
      </c>
    </row>
    <row r="98" ht="30" customHeight="1" spans="1:2">
      <c r="A98" s="94" t="s">
        <v>2196</v>
      </c>
      <c r="B98" s="209">
        <v>20</v>
      </c>
    </row>
    <row r="99" ht="30" customHeight="1" spans="1:2">
      <c r="A99" s="94" t="s">
        <v>2197</v>
      </c>
      <c r="B99" s="209">
        <v>6.48</v>
      </c>
    </row>
    <row r="100" ht="30" customHeight="1" spans="1:2">
      <c r="A100" s="94" t="s">
        <v>2198</v>
      </c>
      <c r="B100" s="209">
        <v>8</v>
      </c>
    </row>
    <row r="101" ht="30" customHeight="1" spans="1:2">
      <c r="A101" s="94" t="s">
        <v>2199</v>
      </c>
      <c r="B101" s="209">
        <v>946</v>
      </c>
    </row>
    <row r="102" ht="30" customHeight="1" spans="1:2">
      <c r="A102" s="94" t="s">
        <v>2200</v>
      </c>
      <c r="B102" s="209">
        <v>59</v>
      </c>
    </row>
    <row r="103" ht="30" customHeight="1" spans="1:2">
      <c r="A103" s="94" t="s">
        <v>2201</v>
      </c>
      <c r="B103" s="209">
        <v>337</v>
      </c>
    </row>
    <row r="104" ht="30" customHeight="1" spans="1:2">
      <c r="A104" s="94" t="s">
        <v>2202</v>
      </c>
      <c r="B104" s="209">
        <v>7</v>
      </c>
    </row>
    <row r="105" ht="30" customHeight="1" spans="1:2">
      <c r="A105" s="94" t="s">
        <v>2203</v>
      </c>
      <c r="B105" s="209">
        <v>77</v>
      </c>
    </row>
    <row r="106" ht="30" customHeight="1" spans="1:2">
      <c r="A106" s="94" t="s">
        <v>2204</v>
      </c>
      <c r="B106" s="209">
        <v>2615</v>
      </c>
    </row>
    <row r="107" ht="30" customHeight="1" spans="1:2">
      <c r="A107" s="94" t="s">
        <v>2205</v>
      </c>
      <c r="B107" s="209">
        <v>242</v>
      </c>
    </row>
    <row r="108" ht="30" customHeight="1" spans="1:2">
      <c r="A108" s="94" t="s">
        <v>2206</v>
      </c>
      <c r="B108" s="209">
        <v>219</v>
      </c>
    </row>
    <row r="109" ht="30" customHeight="1" spans="1:2">
      <c r="A109" s="94" t="s">
        <v>2207</v>
      </c>
      <c r="B109" s="209">
        <v>42</v>
      </c>
    </row>
    <row r="110" ht="30" customHeight="1" spans="1:2">
      <c r="A110" s="94" t="s">
        <v>2208</v>
      </c>
      <c r="B110" s="209">
        <v>10</v>
      </c>
    </row>
    <row r="111" ht="30" customHeight="1" spans="1:2">
      <c r="A111" s="94" t="s">
        <v>2209</v>
      </c>
      <c r="B111" s="209">
        <v>50</v>
      </c>
    </row>
    <row r="112" ht="30" customHeight="1" spans="1:2">
      <c r="A112" s="94" t="s">
        <v>2210</v>
      </c>
      <c r="B112" s="209">
        <v>13.66</v>
      </c>
    </row>
    <row r="113" ht="30" customHeight="1" spans="1:2">
      <c r="A113" s="94" t="s">
        <v>2211</v>
      </c>
      <c r="B113" s="209">
        <v>13</v>
      </c>
    </row>
    <row r="114" ht="30" customHeight="1" spans="1:2">
      <c r="A114" s="94" t="s">
        <v>2212</v>
      </c>
      <c r="B114" s="209">
        <v>102.49</v>
      </c>
    </row>
    <row r="115" ht="30" customHeight="1" spans="1:2">
      <c r="A115" s="94" t="s">
        <v>2213</v>
      </c>
      <c r="B115" s="209">
        <v>75</v>
      </c>
    </row>
    <row r="116" ht="30" customHeight="1" spans="1:2">
      <c r="A116" s="94" t="s">
        <v>2214</v>
      </c>
      <c r="B116" s="209">
        <v>84</v>
      </c>
    </row>
    <row r="117" ht="30" customHeight="1" spans="1:2">
      <c r="A117" s="94" t="s">
        <v>2215</v>
      </c>
      <c r="B117" s="209">
        <v>446</v>
      </c>
    </row>
    <row r="118" ht="30" customHeight="1" spans="1:2">
      <c r="A118" s="94" t="s">
        <v>2216</v>
      </c>
      <c r="B118" s="209">
        <v>189</v>
      </c>
    </row>
    <row r="119" ht="30" customHeight="1" spans="1:2">
      <c r="A119" s="94" t="s">
        <v>2217</v>
      </c>
      <c r="B119" s="209">
        <v>85</v>
      </c>
    </row>
    <row r="120" ht="30" customHeight="1" spans="1:2">
      <c r="A120" s="94" t="s">
        <v>2218</v>
      </c>
      <c r="B120" s="209">
        <v>29</v>
      </c>
    </row>
    <row r="121" ht="30" customHeight="1" spans="1:2">
      <c r="A121" s="94" t="s">
        <v>2219</v>
      </c>
      <c r="B121" s="209">
        <v>-1</v>
      </c>
    </row>
    <row r="122" ht="30" customHeight="1" spans="1:2">
      <c r="A122" s="94" t="s">
        <v>2220</v>
      </c>
      <c r="B122" s="209">
        <f>-127-1606</f>
        <v>-1733</v>
      </c>
    </row>
    <row r="123" ht="30" customHeight="1" spans="1:2">
      <c r="A123" s="94" t="s">
        <v>2221</v>
      </c>
      <c r="B123" s="209">
        <v>11.44</v>
      </c>
    </row>
    <row r="124" ht="30" customHeight="1" spans="1:2">
      <c r="A124" s="94" t="s">
        <v>2222</v>
      </c>
      <c r="B124" s="209">
        <v>77</v>
      </c>
    </row>
    <row r="125" ht="30" customHeight="1" spans="1:2">
      <c r="A125" s="94" t="s">
        <v>2223</v>
      </c>
      <c r="B125" s="209">
        <v>100</v>
      </c>
    </row>
    <row r="126" ht="30" customHeight="1" spans="1:2">
      <c r="A126" s="94" t="s">
        <v>2224</v>
      </c>
      <c r="B126" s="209">
        <v>41</v>
      </c>
    </row>
    <row r="127" ht="30" customHeight="1" spans="1:2">
      <c r="A127" s="94" t="s">
        <v>2225</v>
      </c>
      <c r="B127" s="209">
        <v>8.95</v>
      </c>
    </row>
    <row r="128" ht="30" customHeight="1" spans="1:2">
      <c r="A128" s="94" t="s">
        <v>2226</v>
      </c>
      <c r="B128" s="209">
        <v>6.5</v>
      </c>
    </row>
    <row r="129" ht="30" customHeight="1" spans="1:2">
      <c r="A129" s="94" t="s">
        <v>2227</v>
      </c>
      <c r="B129" s="209"/>
    </row>
    <row r="130" ht="30" customHeight="1" spans="1:2">
      <c r="A130" s="94" t="s">
        <v>2228</v>
      </c>
      <c r="B130" s="209">
        <v>3</v>
      </c>
    </row>
    <row r="131" ht="30" customHeight="1" spans="1:2">
      <c r="A131" s="94" t="s">
        <v>2229</v>
      </c>
      <c r="B131" s="209">
        <v>40</v>
      </c>
    </row>
    <row r="132" ht="30" customHeight="1" spans="1:2">
      <c r="A132" s="94" t="s">
        <v>2230</v>
      </c>
      <c r="B132" s="209">
        <v>16</v>
      </c>
    </row>
    <row r="133" ht="30" customHeight="1" spans="1:2">
      <c r="A133" s="94" t="s">
        <v>2231</v>
      </c>
      <c r="B133" s="209">
        <v>7</v>
      </c>
    </row>
    <row r="134" ht="30" customHeight="1" spans="1:2">
      <c r="A134" s="94" t="s">
        <v>2232</v>
      </c>
      <c r="B134" s="209">
        <v>-38</v>
      </c>
    </row>
    <row r="135" ht="30" customHeight="1" spans="1:2">
      <c r="A135" s="94" t="s">
        <v>2233</v>
      </c>
      <c r="B135" s="209">
        <v>263.3</v>
      </c>
    </row>
    <row r="136" ht="30" customHeight="1" spans="1:2">
      <c r="A136" s="94" t="s">
        <v>2234</v>
      </c>
      <c r="B136" s="209">
        <v>21.15</v>
      </c>
    </row>
    <row r="137" ht="30" customHeight="1" spans="1:2">
      <c r="A137" s="94" t="s">
        <v>2235</v>
      </c>
      <c r="B137" s="209">
        <v>1874</v>
      </c>
    </row>
    <row r="138" ht="30" customHeight="1" spans="1:2">
      <c r="A138" s="94" t="s">
        <v>2236</v>
      </c>
      <c r="B138" s="209">
        <v>105.39</v>
      </c>
    </row>
    <row r="139" ht="30" customHeight="1" spans="1:2">
      <c r="A139" s="94" t="s">
        <v>2237</v>
      </c>
      <c r="B139" s="209">
        <v>56.33</v>
      </c>
    </row>
    <row r="140" ht="30" customHeight="1" spans="1:2">
      <c r="A140" s="94" t="s">
        <v>2238</v>
      </c>
      <c r="B140" s="209">
        <v>40</v>
      </c>
    </row>
    <row r="141" ht="30" customHeight="1" spans="1:2">
      <c r="A141" s="94" t="s">
        <v>2239</v>
      </c>
      <c r="B141" s="209">
        <v>1069</v>
      </c>
    </row>
    <row r="142" ht="30" customHeight="1" spans="1:2">
      <c r="A142" s="94" t="s">
        <v>2240</v>
      </c>
      <c r="B142" s="209">
        <v>1231</v>
      </c>
    </row>
    <row r="143" ht="30" customHeight="1" spans="1:2">
      <c r="A143" s="94" t="s">
        <v>2241</v>
      </c>
      <c r="B143" s="209">
        <v>63</v>
      </c>
    </row>
    <row r="144" ht="30" customHeight="1" spans="1:2">
      <c r="A144" s="94" t="s">
        <v>2242</v>
      </c>
      <c r="B144" s="209">
        <v>5</v>
      </c>
    </row>
    <row r="145" ht="30" customHeight="1" spans="1:2">
      <c r="A145" s="94" t="s">
        <v>2243</v>
      </c>
      <c r="B145" s="209">
        <v>-238.75</v>
      </c>
    </row>
    <row r="146" ht="30" customHeight="1" spans="1:2">
      <c r="A146" s="94" t="s">
        <v>2244</v>
      </c>
      <c r="B146" s="209">
        <v>14</v>
      </c>
    </row>
    <row r="147" ht="30" customHeight="1" spans="1:2">
      <c r="A147" s="94" t="s">
        <v>2245</v>
      </c>
      <c r="B147" s="209">
        <v>291</v>
      </c>
    </row>
    <row r="148" ht="30" customHeight="1" spans="1:2">
      <c r="A148" s="94" t="s">
        <v>2246</v>
      </c>
      <c r="B148" s="209">
        <v>310</v>
      </c>
    </row>
    <row r="149" ht="30" customHeight="1" spans="1:2">
      <c r="A149" s="94" t="s">
        <v>2247</v>
      </c>
      <c r="B149" s="209">
        <v>36.08</v>
      </c>
    </row>
    <row r="150" ht="30" customHeight="1" spans="1:2">
      <c r="A150" s="94" t="s">
        <v>2248</v>
      </c>
      <c r="B150" s="209">
        <v>49</v>
      </c>
    </row>
    <row r="151" ht="30" customHeight="1" spans="1:2">
      <c r="A151" s="94" t="s">
        <v>2249</v>
      </c>
      <c r="B151" s="209">
        <v>28.9</v>
      </c>
    </row>
    <row r="152" ht="30" customHeight="1" spans="1:2">
      <c r="A152" s="94" t="s">
        <v>2250</v>
      </c>
      <c r="B152" s="209">
        <v>9</v>
      </c>
    </row>
    <row r="153" ht="30" customHeight="1" spans="1:2">
      <c r="A153" s="94" t="s">
        <v>2251</v>
      </c>
      <c r="B153" s="209">
        <v>9.86</v>
      </c>
    </row>
    <row r="154" ht="30" customHeight="1" spans="1:2">
      <c r="A154" s="94" t="s">
        <v>2252</v>
      </c>
      <c r="B154" s="209">
        <v>15.12</v>
      </c>
    </row>
    <row r="155" ht="30" customHeight="1" spans="1:2">
      <c r="A155" s="94" t="s">
        <v>2253</v>
      </c>
      <c r="B155" s="209">
        <v>20</v>
      </c>
    </row>
    <row r="156" ht="30" customHeight="1" spans="1:2">
      <c r="A156" s="94" t="s">
        <v>2254</v>
      </c>
      <c r="B156" s="209">
        <v>19</v>
      </c>
    </row>
    <row r="157" ht="30" customHeight="1" spans="1:2">
      <c r="A157" s="94" t="s">
        <v>2255</v>
      </c>
      <c r="B157" s="209">
        <v>28</v>
      </c>
    </row>
    <row r="158" ht="30" customHeight="1" spans="1:2">
      <c r="A158" s="94" t="s">
        <v>2256</v>
      </c>
      <c r="B158" s="209">
        <v>14.77</v>
      </c>
    </row>
    <row r="159" ht="30" customHeight="1" spans="1:2">
      <c r="A159" s="94" t="s">
        <v>2257</v>
      </c>
      <c r="B159" s="209">
        <v>1.31</v>
      </c>
    </row>
    <row r="160" ht="30" customHeight="1" spans="1:2">
      <c r="A160" s="94" t="s">
        <v>2258</v>
      </c>
      <c r="B160" s="209">
        <f>374+14</f>
        <v>388</v>
      </c>
    </row>
    <row r="161" ht="30" customHeight="1" spans="1:2">
      <c r="A161" s="94" t="s">
        <v>2259</v>
      </c>
      <c r="B161" s="209">
        <v>112</v>
      </c>
    </row>
    <row r="162" ht="30" customHeight="1" spans="1:2">
      <c r="A162" s="94" t="s">
        <v>2260</v>
      </c>
      <c r="B162" s="209">
        <v>730.75</v>
      </c>
    </row>
    <row r="163" ht="30" customHeight="1" spans="1:2">
      <c r="A163" s="94" t="s">
        <v>2261</v>
      </c>
      <c r="B163" s="209">
        <v>149.2</v>
      </c>
    </row>
    <row r="164" ht="30" customHeight="1" spans="1:2">
      <c r="A164" s="94" t="s">
        <v>2262</v>
      </c>
      <c r="B164" s="209">
        <v>33.83</v>
      </c>
    </row>
    <row r="165" ht="30" customHeight="1" spans="1:2">
      <c r="A165" s="94" t="s">
        <v>2263</v>
      </c>
      <c r="B165" s="209">
        <v>129.23</v>
      </c>
    </row>
    <row r="166" ht="30" customHeight="1" spans="1:2">
      <c r="A166" s="213" t="s">
        <v>2264</v>
      </c>
      <c r="B166" s="214">
        <v>444</v>
      </c>
    </row>
    <row r="167" ht="30" customHeight="1" spans="1:2">
      <c r="A167" s="169" t="s">
        <v>803</v>
      </c>
      <c r="B167" s="215">
        <f>SUM(B4:B166)</f>
        <v>94251.814</v>
      </c>
    </row>
  </sheetData>
  <mergeCells count="1">
    <mergeCell ref="A1:B1"/>
  </mergeCells>
  <pageMargins left="0.75" right="0.75" top="1" bottom="1" header="0.511805555555556" footer="0.511805555555556"/>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4"/>
  <sheetViews>
    <sheetView workbookViewId="0">
      <selection activeCell="F12" sqref="F12"/>
    </sheetView>
  </sheetViews>
  <sheetFormatPr defaultColWidth="9" defaultRowHeight="13.5" outlineLevelCol="2"/>
  <cols>
    <col min="1" max="1" width="44.625" customWidth="1"/>
    <col min="3" max="3" width="12.25" customWidth="1"/>
  </cols>
  <sheetData>
    <row r="1" ht="33" customHeight="1" spans="1:3">
      <c r="A1" s="146" t="s">
        <v>2265</v>
      </c>
      <c r="B1" s="147"/>
      <c r="C1" s="147"/>
    </row>
    <row r="2" ht="33" customHeight="1" spans="1:3">
      <c r="A2" s="148"/>
      <c r="B2" s="148"/>
      <c r="C2" s="149" t="s">
        <v>2266</v>
      </c>
    </row>
    <row r="3" ht="33" customHeight="1" spans="1:3">
      <c r="A3" s="150" t="s">
        <v>764</v>
      </c>
      <c r="B3" s="150" t="s">
        <v>2267</v>
      </c>
      <c r="C3" s="150" t="s">
        <v>2268</v>
      </c>
    </row>
    <row r="4" ht="33" customHeight="1" spans="1:3">
      <c r="A4" s="151" t="s">
        <v>2269</v>
      </c>
      <c r="B4" s="152"/>
      <c r="C4" s="153" t="s">
        <v>2270</v>
      </c>
    </row>
    <row r="5" ht="33" customHeight="1" spans="1:3">
      <c r="A5" s="151" t="s">
        <v>2271</v>
      </c>
      <c r="B5" s="154"/>
      <c r="C5" s="155" t="s">
        <v>2272</v>
      </c>
    </row>
    <row r="6" ht="33" customHeight="1" spans="1:3">
      <c r="A6" s="151" t="s">
        <v>2273</v>
      </c>
      <c r="B6" s="154"/>
      <c r="C6" s="155"/>
    </row>
    <row r="7" ht="33" customHeight="1" spans="1:3">
      <c r="A7" s="151" t="s">
        <v>2274</v>
      </c>
      <c r="B7" s="154"/>
      <c r="C7" s="155" t="s">
        <v>2272</v>
      </c>
    </row>
    <row r="8" ht="33" customHeight="1" spans="1:3">
      <c r="A8" s="156" t="s">
        <v>2275</v>
      </c>
      <c r="B8" s="157"/>
      <c r="C8" s="158">
        <v>15.49</v>
      </c>
    </row>
    <row r="9" ht="33" customHeight="1" spans="1:3">
      <c r="A9" s="159" t="s">
        <v>2276</v>
      </c>
      <c r="B9" s="157"/>
      <c r="C9" s="158"/>
    </row>
    <row r="10" ht="33" customHeight="1" spans="1:3">
      <c r="A10" s="159" t="s">
        <v>2277</v>
      </c>
      <c r="B10" s="157"/>
      <c r="C10" s="158">
        <v>15.49</v>
      </c>
    </row>
    <row r="11" ht="33" customHeight="1" spans="1:3">
      <c r="A11" s="151" t="s">
        <v>2278</v>
      </c>
      <c r="B11" s="151"/>
      <c r="C11" s="158">
        <v>13.41</v>
      </c>
    </row>
    <row r="12" ht="33" customHeight="1" spans="1:3">
      <c r="A12" s="151" t="s">
        <v>2279</v>
      </c>
      <c r="B12" s="163"/>
      <c r="C12" s="158"/>
    </row>
    <row r="13" ht="33" customHeight="1" spans="1:3">
      <c r="A13" s="156" t="s">
        <v>2280</v>
      </c>
      <c r="B13" s="157"/>
      <c r="C13" s="158">
        <v>2.9</v>
      </c>
    </row>
    <row r="14" ht="33" customHeight="1" spans="1:3">
      <c r="A14" s="160" t="s">
        <v>2281</v>
      </c>
      <c r="B14" s="161"/>
      <c r="C14" s="158">
        <v>49.84</v>
      </c>
    </row>
  </sheetData>
  <pageMargins left="0.75" right="0.75" top="1" bottom="1" header="0.511805555555556" footer="0.511805555555556"/>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2"/>
  <sheetViews>
    <sheetView workbookViewId="0">
      <selection activeCell="C11" sqref="C11"/>
    </sheetView>
  </sheetViews>
  <sheetFormatPr defaultColWidth="7.875" defaultRowHeight="15.75" outlineLevelCol="2"/>
  <cols>
    <col min="1" max="1" width="44.25" style="145" customWidth="1"/>
    <col min="2" max="3" width="19.5" style="145" customWidth="1"/>
    <col min="4" max="4" width="8" style="145" customWidth="1"/>
    <col min="5" max="5" width="7.875" style="145" customWidth="1"/>
    <col min="6" max="6" width="8.5" style="145" hidden="1" customWidth="1"/>
    <col min="7" max="7" width="7.875" style="145" hidden="1" customWidth="1"/>
    <col min="8" max="255" width="7.875" style="145"/>
    <col min="256" max="256" width="35.75" style="145" customWidth="1"/>
    <col min="257" max="257" width="7.875" style="145" hidden="1" customWidth="1"/>
    <col min="258" max="259" width="12" style="145" customWidth="1"/>
    <col min="260" max="260" width="8" style="145" customWidth="1"/>
    <col min="261" max="261" width="7.875" style="145" customWidth="1"/>
    <col min="262" max="263" width="7.875" style="145" hidden="1" customWidth="1"/>
    <col min="264" max="511" width="7.875" style="145"/>
    <col min="512" max="512" width="35.75" style="145" customWidth="1"/>
    <col min="513" max="513" width="7.875" style="145" hidden="1" customWidth="1"/>
    <col min="514" max="515" width="12" style="145" customWidth="1"/>
    <col min="516" max="516" width="8" style="145" customWidth="1"/>
    <col min="517" max="517" width="7.875" style="145" customWidth="1"/>
    <col min="518" max="519" width="7.875" style="145" hidden="1" customWidth="1"/>
    <col min="520" max="767" width="7.875" style="145"/>
    <col min="768" max="768" width="35.75" style="145" customWidth="1"/>
    <col min="769" max="769" width="7.875" style="145" hidden="1" customWidth="1"/>
    <col min="770" max="771" width="12" style="145" customWidth="1"/>
    <col min="772" max="772" width="8" style="145" customWidth="1"/>
    <col min="773" max="773" width="7.875" style="145" customWidth="1"/>
    <col min="774" max="775" width="7.875" style="145" hidden="1" customWidth="1"/>
    <col min="776" max="1023" width="7.875" style="145"/>
    <col min="1024" max="1024" width="35.75" style="145" customWidth="1"/>
    <col min="1025" max="1025" width="7.875" style="145" hidden="1" customWidth="1"/>
    <col min="1026" max="1027" width="12" style="145" customWidth="1"/>
    <col min="1028" max="1028" width="8" style="145" customWidth="1"/>
    <col min="1029" max="1029" width="7.875" style="145" customWidth="1"/>
    <col min="1030" max="1031" width="7.875" style="145" hidden="1" customWidth="1"/>
    <col min="1032" max="1279" width="7.875" style="145"/>
    <col min="1280" max="1280" width="35.75" style="145" customWidth="1"/>
    <col min="1281" max="1281" width="7.875" style="145" hidden="1" customWidth="1"/>
    <col min="1282" max="1283" width="12" style="145" customWidth="1"/>
    <col min="1284" max="1284" width="8" style="145" customWidth="1"/>
    <col min="1285" max="1285" width="7.875" style="145" customWidth="1"/>
    <col min="1286" max="1287" width="7.875" style="145" hidden="1" customWidth="1"/>
    <col min="1288" max="1535" width="7.875" style="145"/>
    <col min="1536" max="1536" width="35.75" style="145" customWidth="1"/>
    <col min="1537" max="1537" width="7.875" style="145" hidden="1" customWidth="1"/>
    <col min="1538" max="1539" width="12" style="145" customWidth="1"/>
    <col min="1540" max="1540" width="8" style="145" customWidth="1"/>
    <col min="1541" max="1541" width="7.875" style="145" customWidth="1"/>
    <col min="1542" max="1543" width="7.875" style="145" hidden="1" customWidth="1"/>
    <col min="1544" max="1791" width="7.875" style="145"/>
    <col min="1792" max="1792" width="35.75" style="145" customWidth="1"/>
    <col min="1793" max="1793" width="7.875" style="145" hidden="1" customWidth="1"/>
    <col min="1794" max="1795" width="12" style="145" customWidth="1"/>
    <col min="1796" max="1796" width="8" style="145" customWidth="1"/>
    <col min="1797" max="1797" width="7.875" style="145" customWidth="1"/>
    <col min="1798" max="1799" width="7.875" style="145" hidden="1" customWidth="1"/>
    <col min="1800" max="2047" width="7.875" style="145"/>
    <col min="2048" max="2048" width="35.75" style="145" customWidth="1"/>
    <col min="2049" max="2049" width="7.875" style="145" hidden="1" customWidth="1"/>
    <col min="2050" max="2051" width="12" style="145" customWidth="1"/>
    <col min="2052" max="2052" width="8" style="145" customWidth="1"/>
    <col min="2053" max="2053" width="7.875" style="145" customWidth="1"/>
    <col min="2054" max="2055" width="7.875" style="145" hidden="1" customWidth="1"/>
    <col min="2056" max="2303" width="7.875" style="145"/>
    <col min="2304" max="2304" width="35.75" style="145" customWidth="1"/>
    <col min="2305" max="2305" width="7.875" style="145" hidden="1" customWidth="1"/>
    <col min="2306" max="2307" width="12" style="145" customWidth="1"/>
    <col min="2308" max="2308" width="8" style="145" customWidth="1"/>
    <col min="2309" max="2309" width="7.875" style="145" customWidth="1"/>
    <col min="2310" max="2311" width="7.875" style="145" hidden="1" customWidth="1"/>
    <col min="2312" max="2559" width="7.875" style="145"/>
    <col min="2560" max="2560" width="35.75" style="145" customWidth="1"/>
    <col min="2561" max="2561" width="7.875" style="145" hidden="1" customWidth="1"/>
    <col min="2562" max="2563" width="12" style="145" customWidth="1"/>
    <col min="2564" max="2564" width="8" style="145" customWidth="1"/>
    <col min="2565" max="2565" width="7.875" style="145" customWidth="1"/>
    <col min="2566" max="2567" width="7.875" style="145" hidden="1" customWidth="1"/>
    <col min="2568" max="2815" width="7.875" style="145"/>
    <col min="2816" max="2816" width="35.75" style="145" customWidth="1"/>
    <col min="2817" max="2817" width="7.875" style="145" hidden="1" customWidth="1"/>
    <col min="2818" max="2819" width="12" style="145" customWidth="1"/>
    <col min="2820" max="2820" width="8" style="145" customWidth="1"/>
    <col min="2821" max="2821" width="7.875" style="145" customWidth="1"/>
    <col min="2822" max="2823" width="7.875" style="145" hidden="1" customWidth="1"/>
    <col min="2824" max="3071" width="7.875" style="145"/>
    <col min="3072" max="3072" width="35.75" style="145" customWidth="1"/>
    <col min="3073" max="3073" width="7.875" style="145" hidden="1" customWidth="1"/>
    <col min="3074" max="3075" width="12" style="145" customWidth="1"/>
    <col min="3076" max="3076" width="8" style="145" customWidth="1"/>
    <col min="3077" max="3077" width="7.875" style="145" customWidth="1"/>
    <col min="3078" max="3079" width="7.875" style="145" hidden="1" customWidth="1"/>
    <col min="3080" max="3327" width="7.875" style="145"/>
    <col min="3328" max="3328" width="35.75" style="145" customWidth="1"/>
    <col min="3329" max="3329" width="7.875" style="145" hidden="1" customWidth="1"/>
    <col min="3330" max="3331" width="12" style="145" customWidth="1"/>
    <col min="3332" max="3332" width="8" style="145" customWidth="1"/>
    <col min="3333" max="3333" width="7.875" style="145" customWidth="1"/>
    <col min="3334" max="3335" width="7.875" style="145" hidden="1" customWidth="1"/>
    <col min="3336" max="3583" width="7.875" style="145"/>
    <col min="3584" max="3584" width="35.75" style="145" customWidth="1"/>
    <col min="3585" max="3585" width="7.875" style="145" hidden="1" customWidth="1"/>
    <col min="3586" max="3587" width="12" style="145" customWidth="1"/>
    <col min="3588" max="3588" width="8" style="145" customWidth="1"/>
    <col min="3589" max="3589" width="7.875" style="145" customWidth="1"/>
    <col min="3590" max="3591" width="7.875" style="145" hidden="1" customWidth="1"/>
    <col min="3592" max="3839" width="7.875" style="145"/>
    <col min="3840" max="3840" width="35.75" style="145" customWidth="1"/>
    <col min="3841" max="3841" width="7.875" style="145" hidden="1" customWidth="1"/>
    <col min="3842" max="3843" width="12" style="145" customWidth="1"/>
    <col min="3844" max="3844" width="8" style="145" customWidth="1"/>
    <col min="3845" max="3845" width="7.875" style="145" customWidth="1"/>
    <col min="3846" max="3847" width="7.875" style="145" hidden="1" customWidth="1"/>
    <col min="3848" max="4095" width="7.875" style="145"/>
    <col min="4096" max="4096" width="35.75" style="145" customWidth="1"/>
    <col min="4097" max="4097" width="7.875" style="145" hidden="1" customWidth="1"/>
    <col min="4098" max="4099" width="12" style="145" customWidth="1"/>
    <col min="4100" max="4100" width="8" style="145" customWidth="1"/>
    <col min="4101" max="4101" width="7.875" style="145" customWidth="1"/>
    <col min="4102" max="4103" width="7.875" style="145" hidden="1" customWidth="1"/>
    <col min="4104" max="4351" width="7.875" style="145"/>
    <col min="4352" max="4352" width="35.75" style="145" customWidth="1"/>
    <col min="4353" max="4353" width="7.875" style="145" hidden="1" customWidth="1"/>
    <col min="4354" max="4355" width="12" style="145" customWidth="1"/>
    <col min="4356" max="4356" width="8" style="145" customWidth="1"/>
    <col min="4357" max="4357" width="7.875" style="145" customWidth="1"/>
    <col min="4358" max="4359" width="7.875" style="145" hidden="1" customWidth="1"/>
    <col min="4360" max="4607" width="7.875" style="145"/>
    <col min="4608" max="4608" width="35.75" style="145" customWidth="1"/>
    <col min="4609" max="4609" width="7.875" style="145" hidden="1" customWidth="1"/>
    <col min="4610" max="4611" width="12" style="145" customWidth="1"/>
    <col min="4612" max="4612" width="8" style="145" customWidth="1"/>
    <col min="4613" max="4613" width="7.875" style="145" customWidth="1"/>
    <col min="4614" max="4615" width="7.875" style="145" hidden="1" customWidth="1"/>
    <col min="4616" max="4863" width="7.875" style="145"/>
    <col min="4864" max="4864" width="35.75" style="145" customWidth="1"/>
    <col min="4865" max="4865" width="7.875" style="145" hidden="1" customWidth="1"/>
    <col min="4866" max="4867" width="12" style="145" customWidth="1"/>
    <col min="4868" max="4868" width="8" style="145" customWidth="1"/>
    <col min="4869" max="4869" width="7.875" style="145" customWidth="1"/>
    <col min="4870" max="4871" width="7.875" style="145" hidden="1" customWidth="1"/>
    <col min="4872" max="5119" width="7.875" style="145"/>
    <col min="5120" max="5120" width="35.75" style="145" customWidth="1"/>
    <col min="5121" max="5121" width="7.875" style="145" hidden="1" customWidth="1"/>
    <col min="5122" max="5123" width="12" style="145" customWidth="1"/>
    <col min="5124" max="5124" width="8" style="145" customWidth="1"/>
    <col min="5125" max="5125" width="7.875" style="145" customWidth="1"/>
    <col min="5126" max="5127" width="7.875" style="145" hidden="1" customWidth="1"/>
    <col min="5128" max="5375" width="7.875" style="145"/>
    <col min="5376" max="5376" width="35.75" style="145" customWidth="1"/>
    <col min="5377" max="5377" width="7.875" style="145" hidden="1" customWidth="1"/>
    <col min="5378" max="5379" width="12" style="145" customWidth="1"/>
    <col min="5380" max="5380" width="8" style="145" customWidth="1"/>
    <col min="5381" max="5381" width="7.875" style="145" customWidth="1"/>
    <col min="5382" max="5383" width="7.875" style="145" hidden="1" customWidth="1"/>
    <col min="5384" max="5631" width="7.875" style="145"/>
    <col min="5632" max="5632" width="35.75" style="145" customWidth="1"/>
    <col min="5633" max="5633" width="7.875" style="145" hidden="1" customWidth="1"/>
    <col min="5634" max="5635" width="12" style="145" customWidth="1"/>
    <col min="5636" max="5636" width="8" style="145" customWidth="1"/>
    <col min="5637" max="5637" width="7.875" style="145" customWidth="1"/>
    <col min="5638" max="5639" width="7.875" style="145" hidden="1" customWidth="1"/>
    <col min="5640" max="5887" width="7.875" style="145"/>
    <col min="5888" max="5888" width="35.75" style="145" customWidth="1"/>
    <col min="5889" max="5889" width="7.875" style="145" hidden="1" customWidth="1"/>
    <col min="5890" max="5891" width="12" style="145" customWidth="1"/>
    <col min="5892" max="5892" width="8" style="145" customWidth="1"/>
    <col min="5893" max="5893" width="7.875" style="145" customWidth="1"/>
    <col min="5894" max="5895" width="7.875" style="145" hidden="1" customWidth="1"/>
    <col min="5896" max="6143" width="7.875" style="145"/>
    <col min="6144" max="6144" width="35.75" style="145" customWidth="1"/>
    <col min="6145" max="6145" width="7.875" style="145" hidden="1" customWidth="1"/>
    <col min="6146" max="6147" width="12" style="145" customWidth="1"/>
    <col min="6148" max="6148" width="8" style="145" customWidth="1"/>
    <col min="6149" max="6149" width="7.875" style="145" customWidth="1"/>
    <col min="6150" max="6151" width="7.875" style="145" hidden="1" customWidth="1"/>
    <col min="6152" max="6399" width="7.875" style="145"/>
    <col min="6400" max="6400" width="35.75" style="145" customWidth="1"/>
    <col min="6401" max="6401" width="7.875" style="145" hidden="1" customWidth="1"/>
    <col min="6402" max="6403" width="12" style="145" customWidth="1"/>
    <col min="6404" max="6404" width="8" style="145" customWidth="1"/>
    <col min="6405" max="6405" width="7.875" style="145" customWidth="1"/>
    <col min="6406" max="6407" width="7.875" style="145" hidden="1" customWidth="1"/>
    <col min="6408" max="6655" width="7.875" style="145"/>
    <col min="6656" max="6656" width="35.75" style="145" customWidth="1"/>
    <col min="6657" max="6657" width="7.875" style="145" hidden="1" customWidth="1"/>
    <col min="6658" max="6659" width="12" style="145" customWidth="1"/>
    <col min="6660" max="6660" width="8" style="145" customWidth="1"/>
    <col min="6661" max="6661" width="7.875" style="145" customWidth="1"/>
    <col min="6662" max="6663" width="7.875" style="145" hidden="1" customWidth="1"/>
    <col min="6664" max="6911" width="7.875" style="145"/>
    <col min="6912" max="6912" width="35.75" style="145" customWidth="1"/>
    <col min="6913" max="6913" width="7.875" style="145" hidden="1" customWidth="1"/>
    <col min="6914" max="6915" width="12" style="145" customWidth="1"/>
    <col min="6916" max="6916" width="8" style="145" customWidth="1"/>
    <col min="6917" max="6917" width="7.875" style="145" customWidth="1"/>
    <col min="6918" max="6919" width="7.875" style="145" hidden="1" customWidth="1"/>
    <col min="6920" max="7167" width="7.875" style="145"/>
    <col min="7168" max="7168" width="35.75" style="145" customWidth="1"/>
    <col min="7169" max="7169" width="7.875" style="145" hidden="1" customWidth="1"/>
    <col min="7170" max="7171" width="12" style="145" customWidth="1"/>
    <col min="7172" max="7172" width="8" style="145" customWidth="1"/>
    <col min="7173" max="7173" width="7.875" style="145" customWidth="1"/>
    <col min="7174" max="7175" width="7.875" style="145" hidden="1" customWidth="1"/>
    <col min="7176" max="7423" width="7.875" style="145"/>
    <col min="7424" max="7424" width="35.75" style="145" customWidth="1"/>
    <col min="7425" max="7425" width="7.875" style="145" hidden="1" customWidth="1"/>
    <col min="7426" max="7427" width="12" style="145" customWidth="1"/>
    <col min="7428" max="7428" width="8" style="145" customWidth="1"/>
    <col min="7429" max="7429" width="7.875" style="145" customWidth="1"/>
    <col min="7430" max="7431" width="7.875" style="145" hidden="1" customWidth="1"/>
    <col min="7432" max="7679" width="7.875" style="145"/>
    <col min="7680" max="7680" width="35.75" style="145" customWidth="1"/>
    <col min="7681" max="7681" width="7.875" style="145" hidden="1" customWidth="1"/>
    <col min="7682" max="7683" width="12" style="145" customWidth="1"/>
    <col min="7684" max="7684" width="8" style="145" customWidth="1"/>
    <col min="7685" max="7685" width="7.875" style="145" customWidth="1"/>
    <col min="7686" max="7687" width="7.875" style="145" hidden="1" customWidth="1"/>
    <col min="7688" max="7935" width="7.875" style="145"/>
    <col min="7936" max="7936" width="35.75" style="145" customWidth="1"/>
    <col min="7937" max="7937" width="7.875" style="145" hidden="1" customWidth="1"/>
    <col min="7938" max="7939" width="12" style="145" customWidth="1"/>
    <col min="7940" max="7940" width="8" style="145" customWidth="1"/>
    <col min="7941" max="7941" width="7.875" style="145" customWidth="1"/>
    <col min="7942" max="7943" width="7.875" style="145" hidden="1" customWidth="1"/>
    <col min="7944" max="8191" width="7.875" style="145"/>
    <col min="8192" max="8192" width="35.75" style="145" customWidth="1"/>
    <col min="8193" max="8193" width="7.875" style="145" hidden="1" customWidth="1"/>
    <col min="8194" max="8195" width="12" style="145" customWidth="1"/>
    <col min="8196" max="8196" width="8" style="145" customWidth="1"/>
    <col min="8197" max="8197" width="7.875" style="145" customWidth="1"/>
    <col min="8198" max="8199" width="7.875" style="145" hidden="1" customWidth="1"/>
    <col min="8200" max="8447" width="7.875" style="145"/>
    <col min="8448" max="8448" width="35.75" style="145" customWidth="1"/>
    <col min="8449" max="8449" width="7.875" style="145" hidden="1" customWidth="1"/>
    <col min="8450" max="8451" width="12" style="145" customWidth="1"/>
    <col min="8452" max="8452" width="8" style="145" customWidth="1"/>
    <col min="8453" max="8453" width="7.875" style="145" customWidth="1"/>
    <col min="8454" max="8455" width="7.875" style="145" hidden="1" customWidth="1"/>
    <col min="8456" max="8703" width="7.875" style="145"/>
    <col min="8704" max="8704" width="35.75" style="145" customWidth="1"/>
    <col min="8705" max="8705" width="7.875" style="145" hidden="1" customWidth="1"/>
    <col min="8706" max="8707" width="12" style="145" customWidth="1"/>
    <col min="8708" max="8708" width="8" style="145" customWidth="1"/>
    <col min="8709" max="8709" width="7.875" style="145" customWidth="1"/>
    <col min="8710" max="8711" width="7.875" style="145" hidden="1" customWidth="1"/>
    <col min="8712" max="8959" width="7.875" style="145"/>
    <col min="8960" max="8960" width="35.75" style="145" customWidth="1"/>
    <col min="8961" max="8961" width="7.875" style="145" hidden="1" customWidth="1"/>
    <col min="8962" max="8963" width="12" style="145" customWidth="1"/>
    <col min="8964" max="8964" width="8" style="145" customWidth="1"/>
    <col min="8965" max="8965" width="7.875" style="145" customWidth="1"/>
    <col min="8966" max="8967" width="7.875" style="145" hidden="1" customWidth="1"/>
    <col min="8968" max="9215" width="7.875" style="145"/>
    <col min="9216" max="9216" width="35.75" style="145" customWidth="1"/>
    <col min="9217" max="9217" width="7.875" style="145" hidden="1" customWidth="1"/>
    <col min="9218" max="9219" width="12" style="145" customWidth="1"/>
    <col min="9220" max="9220" width="8" style="145" customWidth="1"/>
    <col min="9221" max="9221" width="7.875" style="145" customWidth="1"/>
    <col min="9222" max="9223" width="7.875" style="145" hidden="1" customWidth="1"/>
    <col min="9224" max="9471" width="7.875" style="145"/>
    <col min="9472" max="9472" width="35.75" style="145" customWidth="1"/>
    <col min="9473" max="9473" width="7.875" style="145" hidden="1" customWidth="1"/>
    <col min="9474" max="9475" width="12" style="145" customWidth="1"/>
    <col min="9476" max="9476" width="8" style="145" customWidth="1"/>
    <col min="9477" max="9477" width="7.875" style="145" customWidth="1"/>
    <col min="9478" max="9479" width="7.875" style="145" hidden="1" customWidth="1"/>
    <col min="9480" max="9727" width="7.875" style="145"/>
    <col min="9728" max="9728" width="35.75" style="145" customWidth="1"/>
    <col min="9729" max="9729" width="7.875" style="145" hidden="1" customWidth="1"/>
    <col min="9730" max="9731" width="12" style="145" customWidth="1"/>
    <col min="9732" max="9732" width="8" style="145" customWidth="1"/>
    <col min="9733" max="9733" width="7.875" style="145" customWidth="1"/>
    <col min="9734" max="9735" width="7.875" style="145" hidden="1" customWidth="1"/>
    <col min="9736" max="9983" width="7.875" style="145"/>
    <col min="9984" max="9984" width="35.75" style="145" customWidth="1"/>
    <col min="9985" max="9985" width="7.875" style="145" hidden="1" customWidth="1"/>
    <col min="9986" max="9987" width="12" style="145" customWidth="1"/>
    <col min="9988" max="9988" width="8" style="145" customWidth="1"/>
    <col min="9989" max="9989" width="7.875" style="145" customWidth="1"/>
    <col min="9990" max="9991" width="7.875" style="145" hidden="1" customWidth="1"/>
    <col min="9992" max="10239" width="7.875" style="145"/>
    <col min="10240" max="10240" width="35.75" style="145" customWidth="1"/>
    <col min="10241" max="10241" width="7.875" style="145" hidden="1" customWidth="1"/>
    <col min="10242" max="10243" width="12" style="145" customWidth="1"/>
    <col min="10244" max="10244" width="8" style="145" customWidth="1"/>
    <col min="10245" max="10245" width="7.875" style="145" customWidth="1"/>
    <col min="10246" max="10247" width="7.875" style="145" hidden="1" customWidth="1"/>
    <col min="10248" max="10495" width="7.875" style="145"/>
    <col min="10496" max="10496" width="35.75" style="145" customWidth="1"/>
    <col min="10497" max="10497" width="7.875" style="145" hidden="1" customWidth="1"/>
    <col min="10498" max="10499" width="12" style="145" customWidth="1"/>
    <col min="10500" max="10500" width="8" style="145" customWidth="1"/>
    <col min="10501" max="10501" width="7.875" style="145" customWidth="1"/>
    <col min="10502" max="10503" width="7.875" style="145" hidden="1" customWidth="1"/>
    <col min="10504" max="10751" width="7.875" style="145"/>
    <col min="10752" max="10752" width="35.75" style="145" customWidth="1"/>
    <col min="10753" max="10753" width="7.875" style="145" hidden="1" customWidth="1"/>
    <col min="10754" max="10755" width="12" style="145" customWidth="1"/>
    <col min="10756" max="10756" width="8" style="145" customWidth="1"/>
    <col min="10757" max="10757" width="7.875" style="145" customWidth="1"/>
    <col min="10758" max="10759" width="7.875" style="145" hidden="1" customWidth="1"/>
    <col min="10760" max="11007" width="7.875" style="145"/>
    <col min="11008" max="11008" width="35.75" style="145" customWidth="1"/>
    <col min="11009" max="11009" width="7.875" style="145" hidden="1" customWidth="1"/>
    <col min="11010" max="11011" width="12" style="145" customWidth="1"/>
    <col min="11012" max="11012" width="8" style="145" customWidth="1"/>
    <col min="11013" max="11013" width="7.875" style="145" customWidth="1"/>
    <col min="11014" max="11015" width="7.875" style="145" hidden="1" customWidth="1"/>
    <col min="11016" max="11263" width="7.875" style="145"/>
    <col min="11264" max="11264" width="35.75" style="145" customWidth="1"/>
    <col min="11265" max="11265" width="7.875" style="145" hidden="1" customWidth="1"/>
    <col min="11266" max="11267" width="12" style="145" customWidth="1"/>
    <col min="11268" max="11268" width="8" style="145" customWidth="1"/>
    <col min="11269" max="11269" width="7.875" style="145" customWidth="1"/>
    <col min="11270" max="11271" width="7.875" style="145" hidden="1" customWidth="1"/>
    <col min="11272" max="11519" width="7.875" style="145"/>
    <col min="11520" max="11520" width="35.75" style="145" customWidth="1"/>
    <col min="11521" max="11521" width="7.875" style="145" hidden="1" customWidth="1"/>
    <col min="11522" max="11523" width="12" style="145" customWidth="1"/>
    <col min="11524" max="11524" width="8" style="145" customWidth="1"/>
    <col min="11525" max="11525" width="7.875" style="145" customWidth="1"/>
    <col min="11526" max="11527" width="7.875" style="145" hidden="1" customWidth="1"/>
    <col min="11528" max="11775" width="7.875" style="145"/>
    <col min="11776" max="11776" width="35.75" style="145" customWidth="1"/>
    <col min="11777" max="11777" width="7.875" style="145" hidden="1" customWidth="1"/>
    <col min="11778" max="11779" width="12" style="145" customWidth="1"/>
    <col min="11780" max="11780" width="8" style="145" customWidth="1"/>
    <col min="11781" max="11781" width="7.875" style="145" customWidth="1"/>
    <col min="11782" max="11783" width="7.875" style="145" hidden="1" customWidth="1"/>
    <col min="11784" max="12031" width="7.875" style="145"/>
    <col min="12032" max="12032" width="35.75" style="145" customWidth="1"/>
    <col min="12033" max="12033" width="7.875" style="145" hidden="1" customWidth="1"/>
    <col min="12034" max="12035" width="12" style="145" customWidth="1"/>
    <col min="12036" max="12036" width="8" style="145" customWidth="1"/>
    <col min="12037" max="12037" width="7.875" style="145" customWidth="1"/>
    <col min="12038" max="12039" width="7.875" style="145" hidden="1" customWidth="1"/>
    <col min="12040" max="12287" width="7.875" style="145"/>
    <col min="12288" max="12288" width="35.75" style="145" customWidth="1"/>
    <col min="12289" max="12289" width="7.875" style="145" hidden="1" customWidth="1"/>
    <col min="12290" max="12291" width="12" style="145" customWidth="1"/>
    <col min="12292" max="12292" width="8" style="145" customWidth="1"/>
    <col min="12293" max="12293" width="7.875" style="145" customWidth="1"/>
    <col min="12294" max="12295" width="7.875" style="145" hidden="1" customWidth="1"/>
    <col min="12296" max="12543" width="7.875" style="145"/>
    <col min="12544" max="12544" width="35.75" style="145" customWidth="1"/>
    <col min="12545" max="12545" width="7.875" style="145" hidden="1" customWidth="1"/>
    <col min="12546" max="12547" width="12" style="145" customWidth="1"/>
    <col min="12548" max="12548" width="8" style="145" customWidth="1"/>
    <col min="12549" max="12549" width="7.875" style="145" customWidth="1"/>
    <col min="12550" max="12551" width="7.875" style="145" hidden="1" customWidth="1"/>
    <col min="12552" max="12799" width="7.875" style="145"/>
    <col min="12800" max="12800" width="35.75" style="145" customWidth="1"/>
    <col min="12801" max="12801" width="7.875" style="145" hidden="1" customWidth="1"/>
    <col min="12802" max="12803" width="12" style="145" customWidth="1"/>
    <col min="12804" max="12804" width="8" style="145" customWidth="1"/>
    <col min="12805" max="12805" width="7.875" style="145" customWidth="1"/>
    <col min="12806" max="12807" width="7.875" style="145" hidden="1" customWidth="1"/>
    <col min="12808" max="13055" width="7.875" style="145"/>
    <col min="13056" max="13056" width="35.75" style="145" customWidth="1"/>
    <col min="13057" max="13057" width="7.875" style="145" hidden="1" customWidth="1"/>
    <col min="13058" max="13059" width="12" style="145" customWidth="1"/>
    <col min="13060" max="13060" width="8" style="145" customWidth="1"/>
    <col min="13061" max="13061" width="7.875" style="145" customWidth="1"/>
    <col min="13062" max="13063" width="7.875" style="145" hidden="1" customWidth="1"/>
    <col min="13064" max="13311" width="7.875" style="145"/>
    <col min="13312" max="13312" width="35.75" style="145" customWidth="1"/>
    <col min="13313" max="13313" width="7.875" style="145" hidden="1" customWidth="1"/>
    <col min="13314" max="13315" width="12" style="145" customWidth="1"/>
    <col min="13316" max="13316" width="8" style="145" customWidth="1"/>
    <col min="13317" max="13317" width="7.875" style="145" customWidth="1"/>
    <col min="13318" max="13319" width="7.875" style="145" hidden="1" customWidth="1"/>
    <col min="13320" max="13567" width="7.875" style="145"/>
    <col min="13568" max="13568" width="35.75" style="145" customWidth="1"/>
    <col min="13569" max="13569" width="7.875" style="145" hidden="1" customWidth="1"/>
    <col min="13570" max="13571" width="12" style="145" customWidth="1"/>
    <col min="13572" max="13572" width="8" style="145" customWidth="1"/>
    <col min="13573" max="13573" width="7.875" style="145" customWidth="1"/>
    <col min="13574" max="13575" width="7.875" style="145" hidden="1" customWidth="1"/>
    <col min="13576" max="13823" width="7.875" style="145"/>
    <col min="13824" max="13824" width="35.75" style="145" customWidth="1"/>
    <col min="13825" max="13825" width="7.875" style="145" hidden="1" customWidth="1"/>
    <col min="13826" max="13827" width="12" style="145" customWidth="1"/>
    <col min="13828" max="13828" width="8" style="145" customWidth="1"/>
    <col min="13829" max="13829" width="7.875" style="145" customWidth="1"/>
    <col min="13830" max="13831" width="7.875" style="145" hidden="1" customWidth="1"/>
    <col min="13832" max="14079" width="7.875" style="145"/>
    <col min="14080" max="14080" width="35.75" style="145" customWidth="1"/>
    <col min="14081" max="14081" width="7.875" style="145" hidden="1" customWidth="1"/>
    <col min="14082" max="14083" width="12" style="145" customWidth="1"/>
    <col min="14084" max="14084" width="8" style="145" customWidth="1"/>
    <col min="14085" max="14085" width="7.875" style="145" customWidth="1"/>
    <col min="14086" max="14087" width="7.875" style="145" hidden="1" customWidth="1"/>
    <col min="14088" max="14335" width="7.875" style="145"/>
    <col min="14336" max="14336" width="35.75" style="145" customWidth="1"/>
    <col min="14337" max="14337" width="7.875" style="145" hidden="1" customWidth="1"/>
    <col min="14338" max="14339" width="12" style="145" customWidth="1"/>
    <col min="14340" max="14340" width="8" style="145" customWidth="1"/>
    <col min="14341" max="14341" width="7.875" style="145" customWidth="1"/>
    <col min="14342" max="14343" width="7.875" style="145" hidden="1" customWidth="1"/>
    <col min="14344" max="14591" width="7.875" style="145"/>
    <col min="14592" max="14592" width="35.75" style="145" customWidth="1"/>
    <col min="14593" max="14593" width="7.875" style="145" hidden="1" customWidth="1"/>
    <col min="14594" max="14595" width="12" style="145" customWidth="1"/>
    <col min="14596" max="14596" width="8" style="145" customWidth="1"/>
    <col min="14597" max="14597" width="7.875" style="145" customWidth="1"/>
    <col min="14598" max="14599" width="7.875" style="145" hidden="1" customWidth="1"/>
    <col min="14600" max="14847" width="7.875" style="145"/>
    <col min="14848" max="14848" width="35.75" style="145" customWidth="1"/>
    <col min="14849" max="14849" width="7.875" style="145" hidden="1" customWidth="1"/>
    <col min="14850" max="14851" width="12" style="145" customWidth="1"/>
    <col min="14852" max="14852" width="8" style="145" customWidth="1"/>
    <col min="14853" max="14853" width="7.875" style="145" customWidth="1"/>
    <col min="14854" max="14855" width="7.875" style="145" hidden="1" customWidth="1"/>
    <col min="14856" max="15103" width="7.875" style="145"/>
    <col min="15104" max="15104" width="35.75" style="145" customWidth="1"/>
    <col min="15105" max="15105" width="7.875" style="145" hidden="1" customWidth="1"/>
    <col min="15106" max="15107" width="12" style="145" customWidth="1"/>
    <col min="15108" max="15108" width="8" style="145" customWidth="1"/>
    <col min="15109" max="15109" width="7.875" style="145" customWidth="1"/>
    <col min="15110" max="15111" width="7.875" style="145" hidden="1" customWidth="1"/>
    <col min="15112" max="15359" width="7.875" style="145"/>
    <col min="15360" max="15360" width="35.75" style="145" customWidth="1"/>
    <col min="15361" max="15361" width="7.875" style="145" hidden="1" customWidth="1"/>
    <col min="15362" max="15363" width="12" style="145" customWidth="1"/>
    <col min="15364" max="15364" width="8" style="145" customWidth="1"/>
    <col min="15365" max="15365" width="7.875" style="145" customWidth="1"/>
    <col min="15366" max="15367" width="7.875" style="145" hidden="1" customWidth="1"/>
    <col min="15368" max="15615" width="7.875" style="145"/>
    <col min="15616" max="15616" width="35.75" style="145" customWidth="1"/>
    <col min="15617" max="15617" width="7.875" style="145" hidden="1" customWidth="1"/>
    <col min="15618" max="15619" width="12" style="145" customWidth="1"/>
    <col min="15620" max="15620" width="8" style="145" customWidth="1"/>
    <col min="15621" max="15621" width="7.875" style="145" customWidth="1"/>
    <col min="15622" max="15623" width="7.875" style="145" hidden="1" customWidth="1"/>
    <col min="15624" max="15871" width="7.875" style="145"/>
    <col min="15872" max="15872" width="35.75" style="145" customWidth="1"/>
    <col min="15873" max="15873" width="7.875" style="145" hidden="1" customWidth="1"/>
    <col min="15874" max="15875" width="12" style="145" customWidth="1"/>
    <col min="15876" max="15876" width="8" style="145" customWidth="1"/>
    <col min="15877" max="15877" width="7.875" style="145" customWidth="1"/>
    <col min="15878" max="15879" width="7.875" style="145" hidden="1" customWidth="1"/>
    <col min="15880" max="16127" width="7.875" style="145"/>
    <col min="16128" max="16128" width="35.75" style="145" customWidth="1"/>
    <col min="16129" max="16129" width="7.875" style="145" hidden="1" customWidth="1"/>
    <col min="16130" max="16131" width="12" style="145" customWidth="1"/>
    <col min="16132" max="16132" width="8" style="145" customWidth="1"/>
    <col min="16133" max="16133" width="7.875" style="145" customWidth="1"/>
    <col min="16134" max="16135" width="7.875" style="145" hidden="1" customWidth="1"/>
    <col min="16136" max="16384" width="7.875" style="145"/>
  </cols>
  <sheetData>
    <row r="1" ht="23.25" spans="1:3">
      <c r="A1" s="146" t="s">
        <v>2282</v>
      </c>
      <c r="B1" s="147"/>
      <c r="C1" s="147"/>
    </row>
    <row r="2" spans="1:3">
      <c r="A2" s="148"/>
      <c r="B2" s="148"/>
      <c r="C2" s="149" t="s">
        <v>2266</v>
      </c>
    </row>
    <row r="3" ht="25" customHeight="1" spans="1:3">
      <c r="A3" s="150" t="s">
        <v>764</v>
      </c>
      <c r="B3" s="150" t="s">
        <v>2267</v>
      </c>
      <c r="C3" s="150" t="s">
        <v>2268</v>
      </c>
    </row>
    <row r="4" ht="25" customHeight="1" spans="1:3">
      <c r="A4" s="151" t="s">
        <v>2283</v>
      </c>
      <c r="B4" s="152"/>
      <c r="C4" s="153" t="s">
        <v>2284</v>
      </c>
    </row>
    <row r="5" ht="25" customHeight="1" spans="1:3">
      <c r="A5" s="151" t="s">
        <v>2285</v>
      </c>
      <c r="B5" s="154"/>
      <c r="C5" s="155" t="s">
        <v>2286</v>
      </c>
    </row>
    <row r="6" ht="25" customHeight="1" spans="1:3">
      <c r="A6" s="151" t="s">
        <v>2273</v>
      </c>
      <c r="B6" s="154"/>
      <c r="C6" s="155"/>
    </row>
    <row r="7" ht="25" customHeight="1" spans="1:3">
      <c r="A7" s="151" t="s">
        <v>2287</v>
      </c>
      <c r="B7" s="154"/>
      <c r="C7" s="155" t="s">
        <v>2286</v>
      </c>
    </row>
    <row r="8" ht="25" customHeight="1" spans="1:3">
      <c r="A8" s="156" t="s">
        <v>2288</v>
      </c>
      <c r="B8" s="157"/>
      <c r="C8" s="158">
        <v>29.59</v>
      </c>
    </row>
    <row r="9" ht="25" customHeight="1" spans="1:3">
      <c r="A9" s="159" t="s">
        <v>2276</v>
      </c>
      <c r="B9" s="157"/>
      <c r="C9" s="158"/>
    </row>
    <row r="10" ht="25" customHeight="1" spans="1:3">
      <c r="A10" s="159" t="s">
        <v>2277</v>
      </c>
      <c r="B10" s="157"/>
      <c r="C10" s="158">
        <v>29.59</v>
      </c>
    </row>
    <row r="11" ht="25" customHeight="1" spans="1:3">
      <c r="A11" s="151" t="s">
        <v>2289</v>
      </c>
      <c r="B11" s="151"/>
      <c r="C11" s="158">
        <v>26.7</v>
      </c>
    </row>
    <row r="12" ht="25" customHeight="1" spans="1:3">
      <c r="A12" s="160" t="s">
        <v>2290</v>
      </c>
      <c r="B12" s="161"/>
      <c r="C12" s="158">
        <v>46.74</v>
      </c>
    </row>
  </sheetData>
  <pageMargins left="0.75" right="0.75" top="1" bottom="1"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一般公共预算收入决算表 </vt:lpstr>
      <vt:lpstr>一般公共预算支出决算表 </vt:lpstr>
      <vt:lpstr>一般公共预算本级支出决算表 </vt:lpstr>
      <vt:lpstr>一般公共预算本级基本支出决算表 </vt:lpstr>
      <vt:lpstr>"一般公共预算税收返还、一般性和专项转移支付分地区 安排情况表</vt:lpstr>
      <vt:lpstr>一般公共预算专项转移支付分项目安排情况表</vt:lpstr>
      <vt:lpstr>一般公共预算专项转移支付分项目安排明细表</vt:lpstr>
      <vt:lpstr>政府一般债务限额及余额情况表</vt:lpstr>
      <vt:lpstr>政府一般债务余额决算表</vt:lpstr>
      <vt:lpstr>政府性基金预算收入决算表 </vt:lpstr>
      <vt:lpstr>政府性基金预算支出决算表 </vt:lpstr>
      <vt:lpstr>政府性基金预算本级支出决算表 </vt:lpstr>
      <vt:lpstr>政府性基金预算专项转移支付分地区安排情况表 </vt:lpstr>
      <vt:lpstr>政府性基金预算专项转移支付分项目安排情况表</vt:lpstr>
      <vt:lpstr>政府性基金预算专项转移支付分项目安排明细表</vt:lpstr>
      <vt:lpstr>政府专项债务限额及余额情况表</vt:lpstr>
      <vt:lpstr>政府专项债务余额情况表</vt:lpstr>
      <vt:lpstr>国有资本经营预算收入决算表 </vt:lpstr>
      <vt:lpstr>国有资本经营预算支出决算表 </vt:lpstr>
      <vt:lpstr>国有资本经营预算本级支出决算表 </vt:lpstr>
      <vt:lpstr>国有资本经营预算专项转移支付分地区安排情况表 </vt:lpstr>
      <vt:lpstr>国有资本经营预算专项转移支付分项目安排情况表</vt:lpstr>
      <vt:lpstr>国有资本经营预算专项转移支付分项目安排明细表</vt:lpstr>
      <vt:lpstr>社会保险基金预算收入决算表 </vt:lpstr>
      <vt:lpstr>社会保险基金预算支出决算表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2017-11-29T16:55:59Z</dcterms:created>
  <dcterms:modified xsi:type="dcterms:W3CDTF">2017-11-29T17:03:05Z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2052-9.1.0.4337</vt:lpwstr>
  </property>
</Properties>
</file>